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8_{7FBA48D9-2EB3-4D50-82C8-CC0C7AFE07F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ayfa1" sheetId="1" r:id="rId1"/>
  </sheets>
  <definedNames>
    <definedName name="_xlnm._FilterDatabase" localSheetId="0" hidden="1">Sayfa1!$A$1:$D$52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5" i="1"/>
  <c r="D34" i="1"/>
  <c r="D29" i="1"/>
  <c r="D8" i="1"/>
  <c r="D40" i="1"/>
  <c r="D10" i="1"/>
  <c r="D9" i="1"/>
  <c r="D30" i="1"/>
  <c r="D41" i="1"/>
  <c r="D20" i="1"/>
  <c r="D16" i="1"/>
  <c r="D31" i="1"/>
  <c r="D37" i="1"/>
  <c r="D15" i="1"/>
  <c r="D12" i="1"/>
  <c r="D53" i="1" l="1"/>
  <c r="D46" i="1"/>
  <c r="D44" i="1"/>
  <c r="D43" i="1"/>
  <c r="I198" i="1"/>
  <c r="D39" i="1"/>
  <c r="D38" i="1"/>
  <c r="D36" i="1"/>
  <c r="D35" i="1"/>
  <c r="D32" i="1"/>
  <c r="D28" i="1"/>
  <c r="D17" i="1"/>
  <c r="D14" i="1"/>
  <c r="D21" i="1"/>
  <c r="D19" i="1"/>
  <c r="D18" i="1"/>
  <c r="D26" i="1"/>
  <c r="D25" i="1"/>
  <c r="D24" i="1"/>
  <c r="D23" i="1"/>
  <c r="D22" i="1"/>
  <c r="D13" i="1"/>
  <c r="D11" i="1"/>
</calcChain>
</file>

<file path=xl/sharedStrings.xml><?xml version="1.0" encoding="utf-8"?>
<sst xmlns="http://schemas.openxmlformats.org/spreadsheetml/2006/main" count="159" uniqueCount="89">
  <si>
    <t>KUYU ADI</t>
  </si>
  <si>
    <t>ŞEHİR ADI</t>
  </si>
  <si>
    <t>BÖLGE MÜDÜRLÜĞÜ</t>
  </si>
  <si>
    <t>TÜKETİLECEK TOPLAM YAKIT MİKTARI (LT)</t>
  </si>
  <si>
    <t>ŞEHİT ESMA ÇEVİK</t>
  </si>
  <si>
    <t>ŞIRNAK</t>
  </si>
  <si>
    <t xml:space="preserve">Şırnak </t>
  </si>
  <si>
    <t>ŞEHİT AYBÜKE YALÇIN</t>
  </si>
  <si>
    <t>Mardin-Hakkari</t>
  </si>
  <si>
    <t>ŞehitAybükeYalçın-5</t>
  </si>
  <si>
    <t>ŞehitAybükeYalçın-6</t>
  </si>
  <si>
    <t>ŞehitAybükeYalçın-7</t>
  </si>
  <si>
    <t>Şehit Teğmen Akdeniz-4</t>
  </si>
  <si>
    <t>ŞehitAybükeYalçın-20</t>
  </si>
  <si>
    <t>Gün</t>
  </si>
  <si>
    <t>ŞehitAybükeYalçın-56</t>
  </si>
  <si>
    <t>ŞehitAybükeYalçın-58</t>
  </si>
  <si>
    <t>Nov-2000</t>
  </si>
  <si>
    <t>Nov1500-1</t>
  </si>
  <si>
    <t>Nov1500-2</t>
  </si>
  <si>
    <t>Nov1500-3</t>
  </si>
  <si>
    <t>Nov1500-4</t>
  </si>
  <si>
    <t>ŞehitAybükeYalçın-30</t>
  </si>
  <si>
    <t>ŞehitAybükeYalçın-22(B)</t>
  </si>
  <si>
    <t>Nov1500-5</t>
  </si>
  <si>
    <t>ŞehitAybükeYalçın-44</t>
  </si>
  <si>
    <t>DM-1500</t>
  </si>
  <si>
    <t>ŞehitAybükeYalçın-50</t>
  </si>
  <si>
    <t>ŞehitAybükeYalçın-42</t>
  </si>
  <si>
    <t>ŞehitAybükeYalçın-43</t>
  </si>
  <si>
    <t>Koca Yusuf</t>
  </si>
  <si>
    <t>ŞehitAybükeYalçın-37</t>
  </si>
  <si>
    <t>F320-2</t>
  </si>
  <si>
    <t>ŞehitAybükeYalçın-62</t>
  </si>
  <si>
    <t>F320-5</t>
  </si>
  <si>
    <t>ŞehitAybükeYalçın-28</t>
  </si>
  <si>
    <t>F320-6</t>
  </si>
  <si>
    <t>ŞehitAybükeYalçın-51</t>
  </si>
  <si>
    <t>ŞehitAybükeYalçın-35</t>
  </si>
  <si>
    <t>TP-350</t>
  </si>
  <si>
    <t>ŞehitEsmaÇevik-47</t>
  </si>
  <si>
    <t>F200-7</t>
  </si>
  <si>
    <t>ŞehitEsmaÇevik-46</t>
  </si>
  <si>
    <t>ŞehitAybükeYalçın-46</t>
  </si>
  <si>
    <t>F200-9</t>
  </si>
  <si>
    <t>F200-10</t>
  </si>
  <si>
    <t>ŞehitAybükeYalçın-59</t>
  </si>
  <si>
    <t>ŞehitAybükeYalçın-45</t>
  </si>
  <si>
    <t>F200-13</t>
  </si>
  <si>
    <t>ŞehitAybükeYalçın-19</t>
  </si>
  <si>
    <t>F200-14</t>
  </si>
  <si>
    <t>ŞehitAybükeYalçın-64</t>
  </si>
  <si>
    <t>ŞehitAybükeYalçın-48</t>
  </si>
  <si>
    <t>F200-15</t>
  </si>
  <si>
    <t>NAT80B-2</t>
  </si>
  <si>
    <t>ŞehitAybükeYalçın-52</t>
  </si>
  <si>
    <t>NAT750</t>
  </si>
  <si>
    <t>ŞehitAybükeYalçın-37(26" SECTION)</t>
  </si>
  <si>
    <t>ZJ50D-BD11</t>
  </si>
  <si>
    <t>ŞehitAybükeYalçın-61</t>
  </si>
  <si>
    <t>MR8000-BD1</t>
  </si>
  <si>
    <t>ŞehitEsmaÇevik-45</t>
  </si>
  <si>
    <t>ŞehitEsmaÇevik-43</t>
  </si>
  <si>
    <t>MR8000-BD2</t>
  </si>
  <si>
    <t>ŞehitEsmaÇevik-41</t>
  </si>
  <si>
    <t>ŞIRNAK-2</t>
  </si>
  <si>
    <t>MR8000-BD4</t>
  </si>
  <si>
    <t>ŞehitEsmaÇevik-39</t>
  </si>
  <si>
    <t>MR8000-BD5</t>
  </si>
  <si>
    <t>MR8000-BD7</t>
  </si>
  <si>
    <t>ŞehitEsmaÇevik-44</t>
  </si>
  <si>
    <t>ŞehitEsmaÇevik-49</t>
  </si>
  <si>
    <t>ŞehitEsmaÇevik-18</t>
  </si>
  <si>
    <t>JC40DB-I34</t>
  </si>
  <si>
    <t xml:space="preserve"> DURUKÖY-2</t>
  </si>
  <si>
    <t>BOMCO JJ450-RIG21</t>
  </si>
  <si>
    <t>NAT1320-RIG8</t>
  </si>
  <si>
    <t>F320-RIG15</t>
  </si>
  <si>
    <t>ŞehitAybükeYalçın-38</t>
  </si>
  <si>
    <t>ŞehitAybükeYalçın-47</t>
  </si>
  <si>
    <t>F320-RIG18</t>
  </si>
  <si>
    <t>ŞehitAybükeYalçın-39</t>
  </si>
  <si>
    <t>ŞehitAybükeYalçın-13</t>
  </si>
  <si>
    <t>F200/RIG12</t>
  </si>
  <si>
    <t>ŞehitAybükeYalçın-60</t>
  </si>
  <si>
    <t>ŞehitAybükeYalçın-57</t>
  </si>
  <si>
    <t>ŞehitAybükeYalçın-55/K</t>
  </si>
  <si>
    <t>NAT80B-RIG6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</si>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</sst>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justify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justify"/>
    </xf>
    <xf numFmtId="0" fontId="3" fillId="0" borderId="0" xfId="0" applyFont="1"/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Border="1"/>
    <xf numFmtId="4" fontId="7" fillId="0" borderId="0" xfId="0" applyNumberFormat="1" applyFont="1"/>
    <xf numFmtId="3" fontId="3" fillId="0" borderId="0" xfId="0" applyNumberFormat="1" applyFont="1"/>
    <xf numFmtId="0" fontId="8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115" zoomScaleNormal="115" workbookViewId="0">
      <selection activeCell="D5" sqref="D5"/>
    </sheetView>
  </sheetViews>
  <sheetFormatPr defaultColWidth="9.109375" defaultRowHeight="15.6" x14ac:dyDescent="0.3"/>
  <cols>
    <col min="1" max="1" width="30.6640625" style="17" customWidth="1"/>
    <col min="2" max="2" width="15.88671875" style="18" bestFit="1" customWidth="1"/>
    <col min="3" max="3" width="18.6640625" style="18" customWidth="1"/>
    <col min="4" max="4" width="37.44140625" style="19" customWidth="1"/>
    <col min="5" max="8" width="9.109375" style="5"/>
    <col min="9" max="9" width="17" style="5" customWidth="1"/>
    <col min="10" max="10" width="11.88671875" style="5" customWidth="1"/>
    <col min="11" max="11" width="9.109375" style="5"/>
    <col min="12" max="12" width="18" style="5" bestFit="1" customWidth="1"/>
    <col min="13" max="16384" width="9.109375" style="5"/>
  </cols>
  <sheetData>
    <row r="1" spans="1:12" ht="34.5" customHeight="1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12" ht="17.399999999999999" x14ac:dyDescent="0.3">
      <c r="A2" s="7" t="s">
        <v>4</v>
      </c>
      <c r="B2" s="7" t="s">
        <v>5</v>
      </c>
      <c r="C2" s="7" t="s">
        <v>6</v>
      </c>
      <c r="D2" s="8">
        <v>100000</v>
      </c>
      <c r="I2" s="9"/>
      <c r="J2" s="10"/>
      <c r="L2" s="11"/>
    </row>
    <row r="3" spans="1:12" ht="17.399999999999999" x14ac:dyDescent="0.3">
      <c r="A3" s="7" t="s">
        <v>4</v>
      </c>
      <c r="B3" s="7" t="s">
        <v>5</v>
      </c>
      <c r="C3" s="7" t="s">
        <v>6</v>
      </c>
      <c r="D3" s="8">
        <v>100000</v>
      </c>
      <c r="I3" s="9"/>
      <c r="J3" s="10"/>
      <c r="L3" s="11"/>
    </row>
    <row r="4" spans="1:12" ht="17.399999999999999" x14ac:dyDescent="0.3">
      <c r="A4" s="7" t="s">
        <v>4</v>
      </c>
      <c r="B4" s="7" t="s">
        <v>5</v>
      </c>
      <c r="C4" s="7" t="s">
        <v>6</v>
      </c>
      <c r="D4" s="8">
        <v>120000</v>
      </c>
      <c r="I4" s="9"/>
      <c r="J4" s="10"/>
      <c r="L4" s="11"/>
    </row>
    <row r="5" spans="1:12" ht="17.399999999999999" x14ac:dyDescent="0.3">
      <c r="A5" s="6" t="s">
        <v>7</v>
      </c>
      <c r="B5" s="7" t="s">
        <v>5</v>
      </c>
      <c r="C5" s="7" t="s">
        <v>6</v>
      </c>
      <c r="D5" s="8">
        <v>100000</v>
      </c>
      <c r="I5" s="9"/>
      <c r="J5" s="9"/>
      <c r="L5" s="11"/>
    </row>
    <row r="6" spans="1:12" x14ac:dyDescent="0.3">
      <c r="A6" s="6" t="s">
        <v>7</v>
      </c>
      <c r="B6" s="7" t="s">
        <v>5</v>
      </c>
      <c r="C6" s="7" t="s">
        <v>6</v>
      </c>
      <c r="D6" s="8">
        <v>100000</v>
      </c>
    </row>
    <row r="7" spans="1:12" x14ac:dyDescent="0.3">
      <c r="A7" s="6" t="s">
        <v>7</v>
      </c>
      <c r="B7" s="7" t="s">
        <v>5</v>
      </c>
      <c r="C7" s="7" t="s">
        <v>6</v>
      </c>
      <c r="D7" s="8">
        <v>100000</v>
      </c>
    </row>
    <row r="8" spans="1:12" x14ac:dyDescent="0.3">
      <c r="A8" s="6" t="s">
        <v>12</v>
      </c>
      <c r="B8" s="7" t="s">
        <v>17</v>
      </c>
      <c r="C8" s="7" t="s">
        <v>6</v>
      </c>
      <c r="D8" s="8">
        <f>30*5000</f>
        <v>150000</v>
      </c>
    </row>
    <row r="9" spans="1:12" x14ac:dyDescent="0.3">
      <c r="A9" s="6" t="s">
        <v>13</v>
      </c>
      <c r="B9" s="7" t="s">
        <v>18</v>
      </c>
      <c r="C9" s="7" t="s">
        <v>6</v>
      </c>
      <c r="D9" s="8">
        <f>50*5000</f>
        <v>250000</v>
      </c>
    </row>
    <row r="10" spans="1:12" x14ac:dyDescent="0.3">
      <c r="A10" s="6" t="s">
        <v>15</v>
      </c>
      <c r="B10" s="7" t="s">
        <v>19</v>
      </c>
      <c r="C10" s="7" t="s">
        <v>6</v>
      </c>
      <c r="D10" s="8">
        <f>40*6000</f>
        <v>240000</v>
      </c>
    </row>
    <row r="11" spans="1:12" x14ac:dyDescent="0.3">
      <c r="A11" s="6" t="s">
        <v>16</v>
      </c>
      <c r="B11" s="7" t="s">
        <v>20</v>
      </c>
      <c r="C11" s="7" t="s">
        <v>6</v>
      </c>
      <c r="D11" s="8">
        <f>30*8000</f>
        <v>240000</v>
      </c>
    </row>
    <row r="12" spans="1:12" x14ac:dyDescent="0.3">
      <c r="A12" s="6" t="s">
        <v>22</v>
      </c>
      <c r="B12" s="7" t="s">
        <v>21</v>
      </c>
      <c r="C12" s="7" t="s">
        <v>6</v>
      </c>
      <c r="D12" s="8">
        <f>30*8000</f>
        <v>240000</v>
      </c>
    </row>
    <row r="13" spans="1:12" x14ac:dyDescent="0.3">
      <c r="A13" s="6" t="s">
        <v>23</v>
      </c>
      <c r="B13" s="7" t="s">
        <v>24</v>
      </c>
      <c r="C13" s="7" t="s">
        <v>6</v>
      </c>
      <c r="D13" s="8">
        <f>30*8000</f>
        <v>240000</v>
      </c>
    </row>
    <row r="14" spans="1:12" x14ac:dyDescent="0.3">
      <c r="A14" s="6" t="s">
        <v>25</v>
      </c>
      <c r="B14" s="7" t="s">
        <v>26</v>
      </c>
      <c r="C14" s="7" t="s">
        <v>6</v>
      </c>
      <c r="D14" s="8">
        <f>30*6000</f>
        <v>180000</v>
      </c>
    </row>
    <row r="15" spans="1:12" x14ac:dyDescent="0.3">
      <c r="A15" s="6" t="s">
        <v>27</v>
      </c>
      <c r="B15" s="7" t="s">
        <v>26</v>
      </c>
      <c r="C15" s="7" t="s">
        <v>6</v>
      </c>
      <c r="D15" s="8">
        <f>30*6000</f>
        <v>180000</v>
      </c>
    </row>
    <row r="16" spans="1:12" x14ac:dyDescent="0.3">
      <c r="A16" s="6" t="s">
        <v>28</v>
      </c>
      <c r="B16" s="7" t="s">
        <v>30</v>
      </c>
      <c r="C16" s="7" t="s">
        <v>6</v>
      </c>
      <c r="D16" s="8">
        <f>30*5000</f>
        <v>150000</v>
      </c>
    </row>
    <row r="17" spans="1:4" x14ac:dyDescent="0.3">
      <c r="A17" s="6" t="s">
        <v>29</v>
      </c>
      <c r="B17" s="7" t="s">
        <v>30</v>
      </c>
      <c r="C17" s="7" t="s">
        <v>6</v>
      </c>
      <c r="D17" s="8">
        <f>15*6000</f>
        <v>90000</v>
      </c>
    </row>
    <row r="18" spans="1:4" x14ac:dyDescent="0.3">
      <c r="A18" s="6" t="s">
        <v>31</v>
      </c>
      <c r="B18" s="7" t="s">
        <v>32</v>
      </c>
      <c r="C18" s="7" t="s">
        <v>6</v>
      </c>
      <c r="D18" s="8">
        <f>6000*50</f>
        <v>300000</v>
      </c>
    </row>
    <row r="19" spans="1:4" x14ac:dyDescent="0.3">
      <c r="A19" s="6" t="s">
        <v>33</v>
      </c>
      <c r="B19" s="7" t="s">
        <v>34</v>
      </c>
      <c r="C19" s="7" t="s">
        <v>6</v>
      </c>
      <c r="D19" s="8">
        <f>6000*60</f>
        <v>360000</v>
      </c>
    </row>
    <row r="20" spans="1:4" x14ac:dyDescent="0.3">
      <c r="A20" s="6" t="s">
        <v>35</v>
      </c>
      <c r="B20" s="7" t="s">
        <v>36</v>
      </c>
      <c r="C20" s="7" t="s">
        <v>6</v>
      </c>
      <c r="D20" s="8">
        <f>5000*20</f>
        <v>100000</v>
      </c>
    </row>
    <row r="21" spans="1:4" x14ac:dyDescent="0.3">
      <c r="A21" s="6" t="s">
        <v>37</v>
      </c>
      <c r="B21" s="7" t="s">
        <v>36</v>
      </c>
      <c r="C21" s="7" t="s">
        <v>6</v>
      </c>
      <c r="D21" s="8">
        <f>6000*25</f>
        <v>150000</v>
      </c>
    </row>
    <row r="22" spans="1:4" x14ac:dyDescent="0.3">
      <c r="A22" s="6" t="s">
        <v>38</v>
      </c>
      <c r="B22" s="7" t="s">
        <v>39</v>
      </c>
      <c r="C22" s="7" t="s">
        <v>6</v>
      </c>
      <c r="D22" s="8">
        <f>5000*60</f>
        <v>300000</v>
      </c>
    </row>
    <row r="23" spans="1:4" x14ac:dyDescent="0.3">
      <c r="A23" s="6" t="s">
        <v>40</v>
      </c>
      <c r="B23" s="7" t="s">
        <v>41</v>
      </c>
      <c r="C23" s="7" t="s">
        <v>6</v>
      </c>
      <c r="D23" s="8">
        <f>5000*40</f>
        <v>200000</v>
      </c>
    </row>
    <row r="24" spans="1:4" x14ac:dyDescent="0.3">
      <c r="A24" s="6" t="s">
        <v>42</v>
      </c>
      <c r="B24" s="7" t="s">
        <v>41</v>
      </c>
      <c r="C24" s="7" t="s">
        <v>6</v>
      </c>
      <c r="D24" s="8">
        <f>5000*10</f>
        <v>50000</v>
      </c>
    </row>
    <row r="25" spans="1:4" x14ac:dyDescent="0.3">
      <c r="A25" s="6" t="s">
        <v>43</v>
      </c>
      <c r="B25" s="7" t="s">
        <v>44</v>
      </c>
      <c r="C25" s="7" t="s">
        <v>6</v>
      </c>
      <c r="D25" s="8">
        <f>6000*50</f>
        <v>300000</v>
      </c>
    </row>
    <row r="26" spans="1:4" x14ac:dyDescent="0.3">
      <c r="A26" s="6" t="s">
        <v>46</v>
      </c>
      <c r="B26" s="7" t="s">
        <v>45</v>
      </c>
      <c r="C26" s="7" t="s">
        <v>6</v>
      </c>
      <c r="D26" s="8">
        <f>6000*30</f>
        <v>180000</v>
      </c>
    </row>
    <row r="27" spans="1:4" x14ac:dyDescent="0.3">
      <c r="A27" s="6" t="s">
        <v>47</v>
      </c>
      <c r="B27" s="7" t="s">
        <v>48</v>
      </c>
      <c r="C27" s="7" t="s">
        <v>6</v>
      </c>
      <c r="D27" s="8">
        <v>200000</v>
      </c>
    </row>
    <row r="28" spans="1:4" x14ac:dyDescent="0.3">
      <c r="A28" s="6" t="s">
        <v>49</v>
      </c>
      <c r="B28" s="7" t="s">
        <v>50</v>
      </c>
      <c r="C28" s="7" t="s">
        <v>6</v>
      </c>
      <c r="D28" s="8">
        <f>6000*15</f>
        <v>90000</v>
      </c>
    </row>
    <row r="29" spans="1:4" x14ac:dyDescent="0.3">
      <c r="A29" s="6" t="s">
        <v>51</v>
      </c>
      <c r="B29" s="7" t="s">
        <v>50</v>
      </c>
      <c r="C29" s="7" t="s">
        <v>6</v>
      </c>
      <c r="D29" s="8">
        <f>4000*30</f>
        <v>120000</v>
      </c>
    </row>
    <row r="30" spans="1:4" x14ac:dyDescent="0.3">
      <c r="A30" s="6" t="s">
        <v>52</v>
      </c>
      <c r="B30" s="7" t="s">
        <v>53</v>
      </c>
      <c r="C30" s="7" t="s">
        <v>6</v>
      </c>
      <c r="D30" s="8">
        <f>4000*50</f>
        <v>200000</v>
      </c>
    </row>
    <row r="31" spans="1:4" x14ac:dyDescent="0.3">
      <c r="A31" s="6" t="s">
        <v>55</v>
      </c>
      <c r="B31" s="7" t="s">
        <v>54</v>
      </c>
      <c r="C31" s="7" t="s">
        <v>6</v>
      </c>
      <c r="D31" s="8">
        <f>2000*60</f>
        <v>120000</v>
      </c>
    </row>
    <row r="32" spans="1:4" x14ac:dyDescent="0.3">
      <c r="A32" s="6" t="s">
        <v>57</v>
      </c>
      <c r="B32" s="7" t="s">
        <v>56</v>
      </c>
      <c r="C32" s="7" t="s">
        <v>6</v>
      </c>
      <c r="D32" s="8">
        <f>3000*40</f>
        <v>120000</v>
      </c>
    </row>
    <row r="33" spans="1:4" x14ac:dyDescent="0.3">
      <c r="A33" s="6" t="s">
        <v>59</v>
      </c>
      <c r="B33" s="7" t="s">
        <v>58</v>
      </c>
      <c r="C33" s="7" t="s">
        <v>6</v>
      </c>
      <c r="D33" s="8">
        <v>100000</v>
      </c>
    </row>
    <row r="34" spans="1:4" x14ac:dyDescent="0.3">
      <c r="A34" s="6" t="s">
        <v>61</v>
      </c>
      <c r="B34" s="7" t="s">
        <v>60</v>
      </c>
      <c r="C34" s="7" t="s">
        <v>6</v>
      </c>
      <c r="D34" s="8">
        <f>50*4000</f>
        <v>200000</v>
      </c>
    </row>
    <row r="35" spans="1:4" x14ac:dyDescent="0.3">
      <c r="A35" s="6" t="s">
        <v>62</v>
      </c>
      <c r="B35" s="7" t="s">
        <v>63</v>
      </c>
      <c r="C35" s="7" t="s">
        <v>6</v>
      </c>
      <c r="D35" s="8">
        <f>20*5000</f>
        <v>100000</v>
      </c>
    </row>
    <row r="36" spans="1:4" x14ac:dyDescent="0.3">
      <c r="A36" s="6" t="s">
        <v>64</v>
      </c>
      <c r="B36" s="7" t="s">
        <v>63</v>
      </c>
      <c r="C36" s="7" t="s">
        <v>6</v>
      </c>
      <c r="D36" s="8">
        <f>30*5000</f>
        <v>150000</v>
      </c>
    </row>
    <row r="37" spans="1:4" x14ac:dyDescent="0.3">
      <c r="A37" s="6" t="s">
        <v>67</v>
      </c>
      <c r="B37" s="7" t="s">
        <v>68</v>
      </c>
      <c r="C37" s="7" t="s">
        <v>6</v>
      </c>
      <c r="D37" s="8">
        <f>30*5000</f>
        <v>150000</v>
      </c>
    </row>
    <row r="38" spans="1:4" x14ac:dyDescent="0.3">
      <c r="A38" s="6" t="s">
        <v>70</v>
      </c>
      <c r="B38" s="7" t="s">
        <v>69</v>
      </c>
      <c r="C38" s="7" t="s">
        <v>6</v>
      </c>
      <c r="D38" s="8">
        <f>30*5000</f>
        <v>150000</v>
      </c>
    </row>
    <row r="39" spans="1:4" x14ac:dyDescent="0.3">
      <c r="A39" s="6" t="s">
        <v>71</v>
      </c>
      <c r="B39" s="7" t="s">
        <v>69</v>
      </c>
      <c r="C39" s="7" t="s">
        <v>6</v>
      </c>
      <c r="D39" s="8">
        <f>20*5000</f>
        <v>100000</v>
      </c>
    </row>
    <row r="40" spans="1:4" x14ac:dyDescent="0.3">
      <c r="A40" s="6" t="s">
        <v>72</v>
      </c>
      <c r="B40" s="7" t="s">
        <v>73</v>
      </c>
      <c r="C40" s="7" t="s">
        <v>6</v>
      </c>
      <c r="D40" s="8">
        <f>55*4000</f>
        <v>220000</v>
      </c>
    </row>
    <row r="41" spans="1:4" x14ac:dyDescent="0.3">
      <c r="A41" s="6" t="s">
        <v>78</v>
      </c>
      <c r="B41" s="7" t="s">
        <v>76</v>
      </c>
      <c r="C41" s="7" t="s">
        <v>6</v>
      </c>
      <c r="D41" s="8">
        <f>50*4000</f>
        <v>200000</v>
      </c>
    </row>
    <row r="42" spans="1:4" x14ac:dyDescent="0.3">
      <c r="A42" s="6" t="s">
        <v>79</v>
      </c>
      <c r="B42" s="7" t="s">
        <v>77</v>
      </c>
      <c r="C42" s="7" t="s">
        <v>6</v>
      </c>
      <c r="D42" s="8">
        <v>200000</v>
      </c>
    </row>
    <row r="43" spans="1:4" x14ac:dyDescent="0.3">
      <c r="A43" s="6" t="s">
        <v>81</v>
      </c>
      <c r="B43" s="7" t="s">
        <v>80</v>
      </c>
      <c r="C43" s="7" t="s">
        <v>6</v>
      </c>
      <c r="D43" s="8">
        <f>30*6000</f>
        <v>180000</v>
      </c>
    </row>
    <row r="44" spans="1:4" x14ac:dyDescent="0.3">
      <c r="A44" s="6" t="s">
        <v>82</v>
      </c>
      <c r="B44" s="7" t="s">
        <v>80</v>
      </c>
      <c r="C44" s="7" t="s">
        <v>6</v>
      </c>
      <c r="D44" s="8">
        <f>10*6000</f>
        <v>60000</v>
      </c>
    </row>
    <row r="45" spans="1:4" x14ac:dyDescent="0.3">
      <c r="A45" s="6" t="s">
        <v>84</v>
      </c>
      <c r="B45" s="7" t="s">
        <v>83</v>
      </c>
      <c r="C45" s="7" t="s">
        <v>6</v>
      </c>
      <c r="D45" s="8">
        <f>20*4000</f>
        <v>80000</v>
      </c>
    </row>
    <row r="46" spans="1:4" x14ac:dyDescent="0.3">
      <c r="A46" s="6" t="s">
        <v>85</v>
      </c>
      <c r="B46" s="7" t="s">
        <v>83</v>
      </c>
      <c r="C46" s="7" t="s">
        <v>6</v>
      </c>
      <c r="D46" s="8">
        <f>20*6000</f>
        <v>120000</v>
      </c>
    </row>
    <row r="47" spans="1:4" x14ac:dyDescent="0.3">
      <c r="A47" s="6" t="s">
        <v>86</v>
      </c>
      <c r="B47" s="7" t="s">
        <v>87</v>
      </c>
      <c r="C47" s="7" t="s">
        <v>6</v>
      </c>
      <c r="D47" s="8">
        <f>60*2000</f>
        <v>120000</v>
      </c>
    </row>
    <row r="48" spans="1:4" x14ac:dyDescent="0.3">
      <c r="A48" s="16" t="s">
        <v>65</v>
      </c>
      <c r="B48" s="13" t="s">
        <v>66</v>
      </c>
      <c r="C48" s="13" t="s">
        <v>6</v>
      </c>
      <c r="D48" s="14">
        <v>200000</v>
      </c>
    </row>
    <row r="49" spans="1:4" x14ac:dyDescent="0.3">
      <c r="A49" s="16" t="s">
        <v>74</v>
      </c>
      <c r="B49" s="13" t="s">
        <v>75</v>
      </c>
      <c r="C49" s="13" t="s">
        <v>6</v>
      </c>
      <c r="D49" s="14">
        <v>190000</v>
      </c>
    </row>
    <row r="50" spans="1:4" x14ac:dyDescent="0.3">
      <c r="A50" s="15" t="s">
        <v>9</v>
      </c>
      <c r="B50" s="13" t="s">
        <v>8</v>
      </c>
      <c r="C50" s="13" t="s">
        <v>6</v>
      </c>
      <c r="D50" s="14">
        <v>400000</v>
      </c>
    </row>
    <row r="51" spans="1:4" x14ac:dyDescent="0.3">
      <c r="A51" s="15" t="s">
        <v>10</v>
      </c>
      <c r="B51" s="13" t="s">
        <v>8</v>
      </c>
      <c r="C51" s="13" t="s">
        <v>6</v>
      </c>
      <c r="D51" s="14">
        <v>400000</v>
      </c>
    </row>
    <row r="52" spans="1:4" x14ac:dyDescent="0.3">
      <c r="A52" s="15" t="s">
        <v>11</v>
      </c>
      <c r="B52" s="13" t="s">
        <v>8</v>
      </c>
      <c r="C52" s="13" t="s">
        <v>6</v>
      </c>
      <c r="D52" s="14">
        <v>400000</v>
      </c>
    </row>
    <row r="53" spans="1:4" x14ac:dyDescent="0.3">
      <c r="C53" s="18" t="s">
        <v>88</v>
      </c>
      <c r="D53" s="19">
        <f>SUM(D2:D52)</f>
        <v>9090000</v>
      </c>
    </row>
    <row r="72" spans="5:5" x14ac:dyDescent="0.3">
      <c r="E72" s="12"/>
    </row>
    <row r="73" spans="5:5" x14ac:dyDescent="0.3">
      <c r="E73" s="12"/>
    </row>
    <row r="74" spans="5:5" x14ac:dyDescent="0.3">
      <c r="E74" s="12"/>
    </row>
    <row r="75" spans="5:5" x14ac:dyDescent="0.3">
      <c r="E75" s="12"/>
    </row>
    <row r="76" spans="5:5" x14ac:dyDescent="0.3">
      <c r="E76" s="12"/>
    </row>
    <row r="77" spans="5:5" x14ac:dyDescent="0.3">
      <c r="E77" s="12"/>
    </row>
    <row r="78" spans="5:5" x14ac:dyDescent="0.3">
      <c r="E78" s="12"/>
    </row>
    <row r="192" spans="5:5" x14ac:dyDescent="0.3">
      <c r="E192" s="5" t="s">
        <v>14</v>
      </c>
    </row>
    <row r="193" spans="5:9" ht="15.75" customHeight="1" x14ac:dyDescent="0.3">
      <c r="E193" s="5">
        <v>30</v>
      </c>
    </row>
    <row r="194" spans="5:9" x14ac:dyDescent="0.3">
      <c r="E194" s="5">
        <v>50</v>
      </c>
    </row>
    <row r="195" spans="5:9" x14ac:dyDescent="0.3">
      <c r="E195" s="5">
        <v>40</v>
      </c>
    </row>
    <row r="196" spans="5:9" x14ac:dyDescent="0.3">
      <c r="E196" s="5">
        <v>30</v>
      </c>
    </row>
    <row r="197" spans="5:9" x14ac:dyDescent="0.3">
      <c r="E197" s="5">
        <v>60</v>
      </c>
    </row>
    <row r="198" spans="5:9" x14ac:dyDescent="0.3">
      <c r="E198" s="5">
        <v>30</v>
      </c>
      <c r="I198" s="5">
        <f>621000/126</f>
        <v>4928.5714285714284</v>
      </c>
    </row>
    <row r="199" spans="5:9" x14ac:dyDescent="0.3">
      <c r="E199" s="5">
        <v>30</v>
      </c>
    </row>
    <row r="200" spans="5:9" x14ac:dyDescent="0.3">
      <c r="E200" s="5">
        <v>15</v>
      </c>
    </row>
    <row r="201" spans="5:9" x14ac:dyDescent="0.3">
      <c r="E201" s="5">
        <v>30</v>
      </c>
    </row>
    <row r="202" spans="5:9" x14ac:dyDescent="0.3">
      <c r="E202" s="5">
        <v>15</v>
      </c>
    </row>
    <row r="203" spans="5:9" x14ac:dyDescent="0.3">
      <c r="E203" s="5">
        <v>50</v>
      </c>
    </row>
    <row r="204" spans="5:9" x14ac:dyDescent="0.3">
      <c r="E204" s="5">
        <v>60</v>
      </c>
    </row>
    <row r="205" spans="5:9" x14ac:dyDescent="0.3">
      <c r="E205" s="5">
        <v>20</v>
      </c>
    </row>
    <row r="206" spans="5:9" x14ac:dyDescent="0.3">
      <c r="E206" s="5">
        <v>25</v>
      </c>
    </row>
    <row r="207" spans="5:9" x14ac:dyDescent="0.3">
      <c r="E207" s="5">
        <v>60</v>
      </c>
    </row>
    <row r="208" spans="5:9" x14ac:dyDescent="0.3">
      <c r="E208" s="5">
        <v>40</v>
      </c>
    </row>
    <row r="209" spans="5:5" x14ac:dyDescent="0.3">
      <c r="E209" s="5">
        <v>10</v>
      </c>
    </row>
    <row r="210" spans="5:5" x14ac:dyDescent="0.3">
      <c r="E210" s="5">
        <v>50</v>
      </c>
    </row>
    <row r="211" spans="5:5" x14ac:dyDescent="0.3">
      <c r="E211" s="5">
        <v>30</v>
      </c>
    </row>
    <row r="212" spans="5:5" x14ac:dyDescent="0.3">
      <c r="E212" s="5">
        <v>60</v>
      </c>
    </row>
    <row r="213" spans="5:5" x14ac:dyDescent="0.3">
      <c r="E213" s="5">
        <v>15</v>
      </c>
    </row>
    <row r="214" spans="5:5" x14ac:dyDescent="0.3">
      <c r="E214" s="5">
        <v>30</v>
      </c>
    </row>
    <row r="215" spans="5:5" x14ac:dyDescent="0.3">
      <c r="E215" s="5">
        <v>50</v>
      </c>
    </row>
    <row r="216" spans="5:5" x14ac:dyDescent="0.3">
      <c r="E216" s="5">
        <v>60</v>
      </c>
    </row>
    <row r="217" spans="5:5" x14ac:dyDescent="0.3">
      <c r="E217" s="5">
        <v>40</v>
      </c>
    </row>
    <row r="218" spans="5:5" x14ac:dyDescent="0.3">
      <c r="E218" s="5">
        <v>60</v>
      </c>
    </row>
    <row r="219" spans="5:5" x14ac:dyDescent="0.3">
      <c r="E219" s="5">
        <v>50</v>
      </c>
    </row>
    <row r="220" spans="5:5" x14ac:dyDescent="0.3">
      <c r="E220" s="5">
        <v>20</v>
      </c>
    </row>
    <row r="221" spans="5:5" x14ac:dyDescent="0.3">
      <c r="E221" s="5">
        <v>30</v>
      </c>
    </row>
    <row r="222" spans="5:5" x14ac:dyDescent="0.3">
      <c r="E222" s="5">
        <v>60</v>
      </c>
    </row>
    <row r="223" spans="5:5" x14ac:dyDescent="0.3">
      <c r="E223" s="5">
        <v>30</v>
      </c>
    </row>
    <row r="224" spans="5:5" x14ac:dyDescent="0.3">
      <c r="E224" s="5">
        <v>20</v>
      </c>
    </row>
    <row r="225" spans="5:5" x14ac:dyDescent="0.3">
      <c r="E225" s="5">
        <v>55</v>
      </c>
    </row>
    <row r="226" spans="5:5" x14ac:dyDescent="0.3">
      <c r="E226" s="5">
        <v>50</v>
      </c>
    </row>
    <row r="227" spans="5:5" x14ac:dyDescent="0.3">
      <c r="E227" s="5">
        <v>60</v>
      </c>
    </row>
    <row r="228" spans="5:5" x14ac:dyDescent="0.3">
      <c r="E228" s="5">
        <v>30</v>
      </c>
    </row>
    <row r="229" spans="5:5" x14ac:dyDescent="0.3">
      <c r="E229" s="5">
        <v>10</v>
      </c>
    </row>
    <row r="230" spans="5:5" x14ac:dyDescent="0.3">
      <c r="E230" s="5">
        <v>20</v>
      </c>
    </row>
    <row r="231" spans="5:5" x14ac:dyDescent="0.3">
      <c r="E231" s="5">
        <v>20</v>
      </c>
    </row>
    <row r="232" spans="5:5" x14ac:dyDescent="0.3">
      <c r="E232" s="5">
        <v>60</v>
      </c>
    </row>
    <row r="233" spans="5:5" x14ac:dyDescent="0.3">
      <c r="E233" s="5">
        <v>50</v>
      </c>
    </row>
    <row r="234" spans="5:5" x14ac:dyDescent="0.3">
      <c r="E234" s="5">
        <v>60</v>
      </c>
    </row>
  </sheetData>
  <autoFilter ref="A1:D7" xr:uid="{00000000-0009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DD7DA-86AF-4AB8-9D69-5BAF95E886BF}"/>
</file>

<file path=customXml/itemProps2.xml><?xml version="1.0" encoding="utf-8"?>
<ds:datastoreItem xmlns:ds="http://schemas.openxmlformats.org/officeDocument/2006/customXml" ds:itemID="{966DC540-10C3-45B7-9978-22483D71495C}"/>
</file>

<file path=customXml/itemProps3.xml><?xml version="1.0" encoding="utf-8"?>
<ds:datastoreItem xmlns:ds="http://schemas.openxmlformats.org/officeDocument/2006/customXml" ds:itemID="{3DB6DA60-31BF-4618-B695-93D17E23F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3" name="bjDocumentLabelXML-0">
    <vt:lpwstr>ames.com/2008/01/sie/internal/label"&gt;&lt;element uid="id_classification_selfservicespesific" value="" /&gt;&lt;/sisl&gt;</vt:lpwstr>
  </property>
  <property fmtid="{D5CDD505-2E9C-101B-9397-08002B2CF9AE}" pid="4" name="bjLabelRefreshRequired">
    <vt:lpwstr>FileClassifier</vt:lpwstr>
  </property>
</Properties>
</file>