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begilmez\Desktop\Hizmet Dosyaları\2025 Hizmet Dosyaları\8) Slim Log Hizmeti\Rev. Evraklari\"/>
    </mc:Choice>
  </mc:AlternateContent>
  <xr:revisionPtr revIDLastSave="0" documentId="13_ncr:1_{22AD61B2-F240-4CF3-BE8E-DE8041332876}" xr6:coauthVersionLast="36" xr6:coauthVersionMax="36" xr10:uidLastSave="{00000000-0000-0000-0000-000000000000}"/>
  <bookViews>
    <workbookView xWindow="0" yWindow="0" windowWidth="21570" windowHeight="7995" xr2:uid="{00000000-000D-0000-FFFF-FFFF00000000}"/>
  </bookViews>
  <sheets>
    <sheet name="Sheet1" sheetId="1" r:id="rId1"/>
  </sheets>
  <definedNames>
    <definedName name="_xlnm.Print_Area" localSheetId="0">Sheet1!$A$1:$J$95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8" i="1" l="1"/>
  <c r="J87" i="1"/>
  <c r="J79" i="1"/>
  <c r="I72" i="1"/>
  <c r="I71" i="1"/>
  <c r="I70" i="1"/>
  <c r="I69" i="1"/>
  <c r="I68" i="1"/>
  <c r="J68" i="1" s="1"/>
  <c r="I67" i="1"/>
  <c r="H72" i="1"/>
  <c r="H71" i="1"/>
  <c r="H70" i="1"/>
  <c r="H69" i="1"/>
  <c r="H68" i="1"/>
  <c r="H67" i="1"/>
  <c r="I60" i="1"/>
  <c r="I59" i="1"/>
  <c r="I58" i="1"/>
  <c r="I57" i="1"/>
  <c r="I56" i="1"/>
  <c r="I55" i="1"/>
  <c r="I54" i="1"/>
  <c r="I53" i="1"/>
  <c r="I52" i="1"/>
  <c r="H60" i="1"/>
  <c r="H59" i="1"/>
  <c r="H58" i="1"/>
  <c r="H57" i="1"/>
  <c r="H56" i="1"/>
  <c r="H55" i="1"/>
  <c r="H54" i="1"/>
  <c r="H53" i="1"/>
  <c r="H52" i="1"/>
  <c r="I45" i="1"/>
  <c r="I44" i="1"/>
  <c r="I43" i="1"/>
  <c r="I42" i="1"/>
  <c r="I41" i="1"/>
  <c r="I40" i="1"/>
  <c r="I39" i="1"/>
  <c r="I38" i="1"/>
  <c r="I37" i="1"/>
  <c r="I36" i="1"/>
  <c r="H45" i="1"/>
  <c r="H44" i="1"/>
  <c r="H43" i="1"/>
  <c r="H42" i="1"/>
  <c r="H41" i="1"/>
  <c r="H40" i="1"/>
  <c r="H39" i="1"/>
  <c r="H38" i="1"/>
  <c r="H37" i="1"/>
  <c r="H36" i="1"/>
  <c r="I29" i="1"/>
  <c r="I28" i="1"/>
  <c r="I27" i="1"/>
  <c r="I26" i="1"/>
  <c r="I25" i="1"/>
  <c r="I24" i="1"/>
  <c r="I23" i="1"/>
  <c r="I22" i="1"/>
  <c r="I21" i="1"/>
  <c r="I20" i="1"/>
  <c r="H29" i="1"/>
  <c r="H28" i="1"/>
  <c r="H27" i="1"/>
  <c r="H26" i="1"/>
  <c r="H25" i="1"/>
  <c r="H24" i="1"/>
  <c r="H23" i="1"/>
  <c r="H22" i="1"/>
  <c r="H21" i="1"/>
  <c r="H20" i="1"/>
  <c r="I13" i="1"/>
  <c r="I12" i="1"/>
  <c r="I11" i="1"/>
  <c r="I10" i="1"/>
  <c r="I9" i="1"/>
  <c r="I8" i="1"/>
  <c r="I7" i="1"/>
  <c r="I6" i="1"/>
  <c r="I5" i="1"/>
  <c r="H13" i="1"/>
  <c r="H12" i="1"/>
  <c r="H11" i="1"/>
  <c r="H10" i="1"/>
  <c r="H9" i="1"/>
  <c r="H8" i="1"/>
  <c r="H6" i="1"/>
  <c r="H7" i="1"/>
  <c r="H5" i="1"/>
  <c r="J72" i="1" l="1"/>
  <c r="J71" i="1"/>
  <c r="J70" i="1"/>
  <c r="J69" i="1"/>
  <c r="J67" i="1"/>
  <c r="J73" i="1" s="1"/>
  <c r="J52" i="1"/>
  <c r="J61" i="1" s="1"/>
  <c r="J36" i="1"/>
  <c r="J46" i="1" s="1"/>
  <c r="J20" i="1"/>
  <c r="J30" i="1" s="1"/>
  <c r="J5" i="1"/>
  <c r="J14" i="1" s="1"/>
  <c r="I86" i="1"/>
  <c r="J86" i="1" s="1"/>
  <c r="I85" i="1"/>
  <c r="I84" i="1"/>
  <c r="H84" i="1"/>
  <c r="H80" i="1"/>
  <c r="J80" i="1" s="1"/>
  <c r="I80" i="1"/>
  <c r="H81" i="1"/>
  <c r="I81" i="1"/>
  <c r="H82" i="1"/>
  <c r="I82" i="1"/>
  <c r="H83" i="1"/>
  <c r="I83" i="1"/>
  <c r="H85" i="1"/>
  <c r="H88" i="1"/>
  <c r="J83" i="1" l="1"/>
  <c r="J82" i="1"/>
  <c r="J81" i="1"/>
  <c r="J85" i="1"/>
  <c r="J84" i="1"/>
  <c r="J89" i="1"/>
  <c r="J92" i="1" s="1"/>
  <c r="J94" i="1" l="1"/>
</calcChain>
</file>

<file path=xl/sharedStrings.xml><?xml version="1.0" encoding="utf-8"?>
<sst xmlns="http://schemas.openxmlformats.org/spreadsheetml/2006/main" count="136" uniqueCount="63">
  <si>
    <t xml:space="preserve">LOGGING ACTIVITY </t>
  </si>
  <si>
    <t>Depth Charge per meter ($)</t>
  </si>
  <si>
    <t>Survey Charge per meter ($)</t>
  </si>
  <si>
    <t>DEPTH (m)</t>
  </si>
  <si>
    <t>SURVEY (m)</t>
  </si>
  <si>
    <t xml:space="preserve">Total Depth Charge </t>
  </si>
  <si>
    <t xml:space="preserve">Total Survey Charge </t>
  </si>
  <si>
    <t xml:space="preserve">GR </t>
  </si>
  <si>
    <t xml:space="preserve">Caliper </t>
  </si>
  <si>
    <t xml:space="preserve">Direction </t>
  </si>
  <si>
    <t xml:space="preserve">Dipole Sonic (DeltaT and Shear) </t>
  </si>
  <si>
    <t xml:space="preserve">Spectral GR </t>
  </si>
  <si>
    <t>Litho Density, Pef</t>
  </si>
  <si>
    <t xml:space="preserve">Neutron Porosity </t>
  </si>
  <si>
    <t xml:space="preserve">Image </t>
  </si>
  <si>
    <t xml:space="preserve">TOTAL (USD) </t>
  </si>
  <si>
    <t xml:space="preserve">NMR </t>
  </si>
  <si>
    <t xml:space="preserve">FINAL SECTION </t>
  </si>
  <si>
    <t xml:space="preserve">STNDARD OH LOGS + VSP </t>
  </si>
  <si>
    <t xml:space="preserve">VSP </t>
  </si>
  <si>
    <t>Alternative Conveyance Survey Charge per meter USD ($)</t>
  </si>
  <si>
    <t>Alternative Conveyance Depth Charge per meter USD ($)</t>
  </si>
  <si>
    <t>Resistivity (Laterolog-MSFL-SP)</t>
  </si>
  <si>
    <t xml:space="preserve"> SUB TOTAL (FOR 10 WELLS):</t>
  </si>
  <si>
    <t>SUB TOTAL (FOR 5 WELLS):</t>
  </si>
  <si>
    <t xml:space="preserve">ALTERNATIVE CONVEYANCE LOGGING </t>
  </si>
  <si>
    <t xml:space="preserve">  SUB TOTAL (FOR 10 WELLS):</t>
  </si>
  <si>
    <t>GRAND TOTAL FOR ONE YEAR (USD)</t>
  </si>
  <si>
    <t xml:space="preserve">NA </t>
  </si>
  <si>
    <t xml:space="preserve">Elemental Anlysis Log </t>
  </si>
  <si>
    <t xml:space="preserve">Oil Based Mud Reservoir Resistivity Imager </t>
  </si>
  <si>
    <t xml:space="preserve">Induction Log </t>
  </si>
  <si>
    <t xml:space="preserve">Acoustic Image Log </t>
  </si>
  <si>
    <t xml:space="preserve">Pulsed Neutron Elemental Spectroscopy and Multiphase Reservoir Saturation </t>
  </si>
  <si>
    <t xml:space="preserve">Ultrasonic Imager Cement and Casing Inspection  </t>
  </si>
  <si>
    <t xml:space="preserve">SUB TOTAL </t>
  </si>
  <si>
    <t>Single Probe Depth Charge</t>
  </si>
  <si>
    <t>Multisample Depth Charge</t>
  </si>
  <si>
    <t xml:space="preserve">Fluid Analyser Depth Charge </t>
  </si>
  <si>
    <t>Dual Packer Depth Charge</t>
  </si>
  <si>
    <t>Pressure Test Point Station Charge (per point attempted)</t>
  </si>
  <si>
    <t>Real Time Domain Support</t>
  </si>
  <si>
    <t xml:space="preserve">ADVANCED OH-CH LOGGING SERVICES </t>
  </si>
  <si>
    <t>Mob+Fixed Service+Crew ($)</t>
  </si>
  <si>
    <t>Mob+Fixed Service+Crew+Alternative Conveyance Equipments ($)</t>
  </si>
  <si>
    <t xml:space="preserve">JOB FREQUENCY (NUMBER OF WELLS) </t>
  </si>
  <si>
    <t xml:space="preserve">OH </t>
  </si>
  <si>
    <t>OH</t>
  </si>
  <si>
    <t xml:space="preserve">OH-CH </t>
  </si>
  <si>
    <t xml:space="preserve">FORMATION TESTING AND SAMPLING </t>
  </si>
  <si>
    <t>Testing and Sampling Final  Report</t>
  </si>
  <si>
    <t xml:space="preserve">Depth Charge per meter ($)/Station Charge (Per point attempted) </t>
  </si>
  <si>
    <t>STATION CHARGE ($)</t>
  </si>
  <si>
    <t xml:space="preserve">Total Station Charge </t>
  </si>
  <si>
    <t>$18.901.600.00</t>
  </si>
  <si>
    <t>SUB TOTAL (FOR 20 WELLS):</t>
  </si>
  <si>
    <t xml:space="preserve">STNDARD OH LOGS WITH SLIMHOLE TOOLS </t>
  </si>
  <si>
    <t xml:space="preserve">STNDARD OH LOGS WITH SLIMHOLE TOOLS + NMR SERVICE </t>
  </si>
  <si>
    <t>Fluid Analyzer Station Charge</t>
  </si>
  <si>
    <t>Fluid Sample Station Charge (per sample attempted)</t>
  </si>
  <si>
    <t xml:space="preserve">Fixed Service Charge (mob and crew included) </t>
  </si>
  <si>
    <t xml:space="preserve">Please fill in the unit prices in blue cells only  </t>
  </si>
  <si>
    <t>GRAND TOTAL FOR TWO YEARS (USD)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</si>
</sst>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$&quot;#,##0.00"/>
  </numFmts>
  <fonts count="6" x14ac:knownFonts="1">
    <font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horizontal="center" vertical="center"/>
    </xf>
    <xf numFmtId="165" fontId="0" fillId="2" borderId="1" xfId="1" applyNumberFormat="1" applyFont="1" applyFill="1" applyBorder="1"/>
    <xf numFmtId="165" fontId="0" fillId="0" borderId="2" xfId="1" applyNumberFormat="1" applyFont="1" applyBorder="1"/>
    <xf numFmtId="165" fontId="0" fillId="0" borderId="1" xfId="1" applyNumberFormat="1" applyFont="1" applyBorder="1"/>
    <xf numFmtId="165" fontId="0" fillId="0" borderId="1" xfId="1" applyNumberFormat="1" applyFont="1" applyFill="1" applyBorder="1"/>
    <xf numFmtId="165" fontId="0" fillId="0" borderId="2" xfId="1" applyNumberFormat="1" applyFont="1" applyFill="1" applyBorder="1"/>
    <xf numFmtId="0" fontId="0" fillId="0" borderId="17" xfId="0" applyBorder="1"/>
    <xf numFmtId="165" fontId="0" fillId="2" borderId="18" xfId="1" applyNumberFormat="1" applyFont="1" applyFill="1" applyBorder="1"/>
    <xf numFmtId="165" fontId="0" fillId="2" borderId="20" xfId="1" applyNumberFormat="1" applyFont="1" applyFill="1" applyBorder="1"/>
    <xf numFmtId="0" fontId="0" fillId="0" borderId="24" xfId="0" applyBorder="1"/>
    <xf numFmtId="165" fontId="0" fillId="0" borderId="18" xfId="1" applyNumberFormat="1" applyFont="1" applyBorder="1"/>
    <xf numFmtId="165" fontId="0" fillId="0" borderId="23" xfId="1" applyNumberFormat="1" applyFont="1" applyBorder="1"/>
    <xf numFmtId="0" fontId="1" fillId="0" borderId="26" xfId="0" applyFont="1" applyBorder="1"/>
    <xf numFmtId="0" fontId="1" fillId="0" borderId="21" xfId="0" applyFont="1" applyBorder="1"/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29" xfId="0" applyBorder="1"/>
    <xf numFmtId="0" fontId="0" fillId="0" borderId="30" xfId="0" applyBorder="1"/>
    <xf numFmtId="0" fontId="0" fillId="0" borderId="17" xfId="0" applyBorder="1" applyAlignment="1">
      <alignment wrapText="1"/>
    </xf>
    <xf numFmtId="165" fontId="0" fillId="0" borderId="6" xfId="1" applyNumberFormat="1" applyFont="1" applyBorder="1" applyAlignment="1">
      <alignment horizontal="right" vertical="center"/>
    </xf>
    <xf numFmtId="165" fontId="0" fillId="0" borderId="40" xfId="1" applyNumberFormat="1" applyFont="1" applyBorder="1" applyAlignment="1">
      <alignment horizontal="right" vertical="center"/>
    </xf>
    <xf numFmtId="165" fontId="0" fillId="0" borderId="20" xfId="1" applyNumberFormat="1" applyFont="1" applyBorder="1"/>
    <xf numFmtId="1" fontId="0" fillId="3" borderId="18" xfId="1" applyNumberFormat="1" applyFont="1" applyFill="1" applyBorder="1" applyAlignment="1">
      <alignment horizontal="center" vertical="center"/>
    </xf>
    <xf numFmtId="0" fontId="1" fillId="0" borderId="21" xfId="0" applyFont="1" applyBorder="1" applyAlignment="1">
      <alignment wrapText="1"/>
    </xf>
    <xf numFmtId="0" fontId="4" fillId="0" borderId="17" xfId="0" applyFont="1" applyBorder="1" applyAlignment="1">
      <alignment vertical="center" wrapText="1"/>
    </xf>
    <xf numFmtId="165" fontId="0" fillId="0" borderId="47" xfId="1" applyNumberFormat="1" applyFont="1" applyBorder="1"/>
    <xf numFmtId="165" fontId="0" fillId="0" borderId="44" xfId="1" applyNumberFormat="1" applyFont="1" applyBorder="1"/>
    <xf numFmtId="1" fontId="0" fillId="3" borderId="48" xfId="1" applyNumberFormat="1" applyFont="1" applyFill="1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5" fontId="0" fillId="2" borderId="16" xfId="0" applyNumberFormat="1" applyFill="1" applyBorder="1" applyAlignment="1">
      <alignment horizontal="center" vertical="center"/>
    </xf>
    <xf numFmtId="165" fontId="0" fillId="0" borderId="8" xfId="1" applyNumberFormat="1" applyFont="1" applyBorder="1" applyAlignment="1">
      <alignment horizontal="center" vertical="center"/>
    </xf>
    <xf numFmtId="165" fontId="0" fillId="0" borderId="9" xfId="1" applyNumberFormat="1" applyFont="1" applyBorder="1" applyAlignment="1">
      <alignment horizontal="center" vertical="center"/>
    </xf>
    <xf numFmtId="165" fontId="0" fillId="0" borderId="10" xfId="1" applyNumberFormat="1" applyFont="1" applyBorder="1" applyAlignment="1">
      <alignment horizontal="center" vertical="center"/>
    </xf>
    <xf numFmtId="165" fontId="0" fillId="0" borderId="31" xfId="1" applyNumberFormat="1" applyFont="1" applyBorder="1" applyAlignment="1">
      <alignment horizontal="right" vertical="center"/>
    </xf>
    <xf numFmtId="165" fontId="0" fillId="0" borderId="32" xfId="1" applyNumberFormat="1" applyFont="1" applyBorder="1" applyAlignment="1">
      <alignment horizontal="right" vertical="center"/>
    </xf>
    <xf numFmtId="165" fontId="0" fillId="0" borderId="38" xfId="1" applyNumberFormat="1" applyFont="1" applyBorder="1" applyAlignment="1">
      <alignment horizontal="right" vertical="center"/>
    </xf>
    <xf numFmtId="165" fontId="0" fillId="0" borderId="27" xfId="1" applyNumberFormat="1" applyFont="1" applyBorder="1" applyAlignment="1">
      <alignment horizontal="right" vertical="center"/>
    </xf>
    <xf numFmtId="165" fontId="0" fillId="0" borderId="28" xfId="1" applyNumberFormat="1" applyFont="1" applyBorder="1" applyAlignment="1">
      <alignment horizontal="right" vertical="center"/>
    </xf>
    <xf numFmtId="165" fontId="0" fillId="0" borderId="39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center" vertical="center"/>
    </xf>
    <xf numFmtId="165" fontId="0" fillId="0" borderId="3" xfId="1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165" fontId="0" fillId="0" borderId="36" xfId="1" applyNumberFormat="1" applyFont="1" applyBorder="1" applyAlignment="1">
      <alignment horizontal="right" vertical="center"/>
    </xf>
    <xf numFmtId="165" fontId="0" fillId="0" borderId="37" xfId="1" applyNumberFormat="1" applyFont="1" applyBorder="1" applyAlignment="1">
      <alignment horizontal="right" vertical="center"/>
    </xf>
    <xf numFmtId="165" fontId="0" fillId="2" borderId="45" xfId="1" applyNumberFormat="1" applyFont="1" applyFill="1" applyBorder="1" applyAlignment="1">
      <alignment horizontal="center"/>
    </xf>
    <xf numFmtId="165" fontId="0" fillId="2" borderId="46" xfId="1" applyNumberFormat="1" applyFont="1" applyFill="1" applyBorder="1" applyAlignment="1">
      <alignment horizontal="center"/>
    </xf>
    <xf numFmtId="165" fontId="0" fillId="2" borderId="24" xfId="1" applyNumberFormat="1" applyFont="1" applyFill="1" applyBorder="1" applyAlignment="1">
      <alignment horizontal="center"/>
    </xf>
    <xf numFmtId="165" fontId="0" fillId="2" borderId="44" xfId="1" applyNumberFormat="1" applyFont="1" applyFill="1" applyBorder="1" applyAlignment="1">
      <alignment horizontal="center"/>
    </xf>
    <xf numFmtId="0" fontId="1" fillId="0" borderId="42" xfId="0" applyFont="1" applyBorder="1" applyAlignment="1">
      <alignment horizontal="center" wrapText="1"/>
    </xf>
    <xf numFmtId="0" fontId="1" fillId="0" borderId="43" xfId="0" applyFont="1" applyBorder="1" applyAlignment="1">
      <alignment horizontal="center" wrapText="1"/>
    </xf>
    <xf numFmtId="0" fontId="4" fillId="0" borderId="4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65" fontId="4" fillId="0" borderId="5" xfId="1" applyNumberFormat="1" applyFont="1" applyBorder="1" applyAlignment="1">
      <alignment horizontal="center" vertical="center"/>
    </xf>
    <xf numFmtId="165" fontId="4" fillId="0" borderId="3" xfId="1" applyNumberFormat="1" applyFont="1" applyBorder="1" applyAlignment="1">
      <alignment horizontal="center" vertical="center"/>
    </xf>
    <xf numFmtId="165" fontId="0" fillId="3" borderId="25" xfId="1" applyNumberFormat="1" applyFont="1" applyFill="1" applyBorder="1" applyAlignment="1">
      <alignment horizontal="center" vertical="center"/>
    </xf>
    <xf numFmtId="165" fontId="0" fillId="3" borderId="14" xfId="1" applyNumberFormat="1" applyFont="1" applyFill="1" applyBorder="1" applyAlignment="1">
      <alignment horizontal="center" vertical="center"/>
    </xf>
    <xf numFmtId="165" fontId="0" fillId="3" borderId="49" xfId="1" applyNumberFormat="1" applyFont="1" applyFill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165" fontId="0" fillId="2" borderId="14" xfId="1" applyNumberFormat="1" applyFont="1" applyFill="1" applyBorder="1" applyAlignment="1">
      <alignment horizontal="center" vertical="center"/>
    </xf>
    <xf numFmtId="165" fontId="0" fillId="2" borderId="15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5" fontId="0" fillId="0" borderId="5" xfId="1" applyNumberFormat="1" applyFont="1" applyBorder="1" applyAlignment="1">
      <alignment horizontal="center" vertical="center"/>
    </xf>
    <xf numFmtId="14" fontId="0" fillId="0" borderId="0" xfId="0" applyNumberFormat="1"/>
  </cellXfs>
  <cellStyles count="2">
    <cellStyle name="Normal" xfId="0" builtinId="0"/>
    <cellStyle name="ParaBirimi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5"/>
  <sheetViews>
    <sheetView tabSelected="1" view="pageBreakPreview" zoomScale="60" zoomScaleNormal="100" workbookViewId="0">
      <selection activeCell="W15" sqref="W15"/>
    </sheetView>
  </sheetViews>
  <sheetFormatPr defaultRowHeight="15" x14ac:dyDescent="0.25"/>
  <cols>
    <col min="1" max="1" width="3.42578125" bestFit="1" customWidth="1"/>
    <col min="2" max="2" width="30.7109375" bestFit="1" customWidth="1"/>
    <col min="3" max="3" width="13.85546875" customWidth="1"/>
    <col min="4" max="4" width="17" customWidth="1"/>
    <col min="5" max="5" width="18" customWidth="1"/>
    <col min="6" max="6" width="9.85546875" bestFit="1" customWidth="1"/>
    <col min="7" max="7" width="11.5703125" bestFit="1" customWidth="1"/>
    <col min="8" max="9" width="10.85546875" customWidth="1"/>
    <col min="10" max="10" width="19.42578125" style="1" bestFit="1" customWidth="1"/>
    <col min="14" max="14" width="10.140625" bestFit="1" customWidth="1"/>
  </cols>
  <sheetData>
    <row r="1" spans="1:14" ht="15.75" thickBot="1" x14ac:dyDescent="0.3">
      <c r="A1" s="74" t="s">
        <v>61</v>
      </c>
      <c r="B1" s="75"/>
      <c r="C1" s="75"/>
      <c r="D1" s="75"/>
      <c r="E1" s="75"/>
      <c r="F1" s="75"/>
      <c r="G1" s="75"/>
      <c r="H1" s="75"/>
      <c r="I1" s="75"/>
      <c r="J1" s="75"/>
    </row>
    <row r="2" spans="1:14" ht="15.75" thickBot="1" x14ac:dyDescent="0.3">
      <c r="A2" s="29" t="s">
        <v>56</v>
      </c>
      <c r="B2" s="30"/>
      <c r="C2" s="30"/>
      <c r="D2" s="30"/>
      <c r="E2" s="30"/>
      <c r="F2" s="30"/>
      <c r="G2" s="30"/>
      <c r="H2" s="30"/>
      <c r="I2" s="30"/>
      <c r="J2" s="31"/>
    </row>
    <row r="3" spans="1:14" ht="15" customHeight="1" x14ac:dyDescent="0.25">
      <c r="A3" s="47" t="s">
        <v>46</v>
      </c>
      <c r="B3" s="49" t="s">
        <v>0</v>
      </c>
      <c r="C3" s="51" t="s">
        <v>43</v>
      </c>
      <c r="D3" s="53" t="s">
        <v>1</v>
      </c>
      <c r="E3" s="55" t="s">
        <v>2</v>
      </c>
      <c r="F3" s="32" t="s">
        <v>17</v>
      </c>
      <c r="G3" s="33"/>
      <c r="H3" s="33"/>
      <c r="I3" s="33"/>
      <c r="J3" s="34"/>
    </row>
    <row r="4" spans="1:14" ht="45.75" thickBot="1" x14ac:dyDescent="0.3">
      <c r="A4" s="48"/>
      <c r="B4" s="50"/>
      <c r="C4" s="52"/>
      <c r="D4" s="54"/>
      <c r="E4" s="56"/>
      <c r="F4" s="13" t="s">
        <v>3</v>
      </c>
      <c r="G4" s="14" t="s">
        <v>4</v>
      </c>
      <c r="H4" s="15" t="s">
        <v>5</v>
      </c>
      <c r="I4" s="15" t="s">
        <v>6</v>
      </c>
      <c r="J4" s="16" t="s">
        <v>15</v>
      </c>
    </row>
    <row r="5" spans="1:14" x14ac:dyDescent="0.25">
      <c r="A5" s="48"/>
      <c r="B5" s="17" t="s">
        <v>7</v>
      </c>
      <c r="C5" s="35"/>
      <c r="D5" s="8"/>
      <c r="E5" s="8"/>
      <c r="F5" s="18">
        <v>3500</v>
      </c>
      <c r="G5" s="10">
        <v>700</v>
      </c>
      <c r="H5" s="11">
        <f t="shared" ref="H5:H13" si="0">D5*F5</f>
        <v>0</v>
      </c>
      <c r="I5" s="12">
        <f t="shared" ref="I5:I13" si="1">E5*G5</f>
        <v>0</v>
      </c>
      <c r="J5" s="36">
        <f>C5+SUM(H5:I13)</f>
        <v>0</v>
      </c>
    </row>
    <row r="6" spans="1:14" x14ac:dyDescent="0.25">
      <c r="A6" s="48"/>
      <c r="B6" s="7" t="s">
        <v>8</v>
      </c>
      <c r="C6" s="35"/>
      <c r="D6" s="2"/>
      <c r="E6" s="2"/>
      <c r="F6" s="18">
        <v>3500</v>
      </c>
      <c r="G6" s="10">
        <v>700</v>
      </c>
      <c r="H6" s="4">
        <f t="shared" si="0"/>
        <v>0</v>
      </c>
      <c r="I6" s="3">
        <f t="shared" si="1"/>
        <v>0</v>
      </c>
      <c r="J6" s="37"/>
    </row>
    <row r="7" spans="1:14" x14ac:dyDescent="0.25">
      <c r="A7" s="48"/>
      <c r="B7" s="7" t="s">
        <v>9</v>
      </c>
      <c r="C7" s="35"/>
      <c r="D7" s="2"/>
      <c r="E7" s="2"/>
      <c r="F7" s="18">
        <v>3500</v>
      </c>
      <c r="G7" s="10">
        <v>700</v>
      </c>
      <c r="H7" s="4">
        <f t="shared" si="0"/>
        <v>0</v>
      </c>
      <c r="I7" s="3">
        <f t="shared" si="1"/>
        <v>0</v>
      </c>
      <c r="J7" s="37"/>
      <c r="N7" s="83"/>
    </row>
    <row r="8" spans="1:14" x14ac:dyDescent="0.25">
      <c r="A8" s="48"/>
      <c r="B8" s="7" t="s">
        <v>10</v>
      </c>
      <c r="C8" s="35"/>
      <c r="D8" s="2"/>
      <c r="E8" s="2"/>
      <c r="F8" s="18">
        <v>3500</v>
      </c>
      <c r="G8" s="10">
        <v>700</v>
      </c>
      <c r="H8" s="4">
        <f t="shared" si="0"/>
        <v>0</v>
      </c>
      <c r="I8" s="3">
        <f t="shared" si="1"/>
        <v>0</v>
      </c>
      <c r="J8" s="37"/>
      <c r="N8" s="83"/>
    </row>
    <row r="9" spans="1:14" x14ac:dyDescent="0.25">
      <c r="A9" s="48"/>
      <c r="B9" s="7" t="s">
        <v>11</v>
      </c>
      <c r="C9" s="35"/>
      <c r="D9" s="2"/>
      <c r="E9" s="2"/>
      <c r="F9" s="18">
        <v>3500</v>
      </c>
      <c r="G9" s="10">
        <v>700</v>
      </c>
      <c r="H9" s="4">
        <f t="shared" si="0"/>
        <v>0</v>
      </c>
      <c r="I9" s="3">
        <f t="shared" si="1"/>
        <v>0</v>
      </c>
      <c r="J9" s="37"/>
    </row>
    <row r="10" spans="1:14" x14ac:dyDescent="0.25">
      <c r="A10" s="48"/>
      <c r="B10" s="7" t="s">
        <v>12</v>
      </c>
      <c r="C10" s="35"/>
      <c r="D10" s="2"/>
      <c r="E10" s="2"/>
      <c r="F10" s="18">
        <v>3500</v>
      </c>
      <c r="G10" s="10">
        <v>700</v>
      </c>
      <c r="H10" s="4">
        <f t="shared" si="0"/>
        <v>0</v>
      </c>
      <c r="I10" s="3">
        <f t="shared" si="1"/>
        <v>0</v>
      </c>
      <c r="J10" s="37"/>
    </row>
    <row r="11" spans="1:14" x14ac:dyDescent="0.25">
      <c r="A11" s="48"/>
      <c r="B11" s="7" t="s">
        <v>13</v>
      </c>
      <c r="C11" s="35"/>
      <c r="D11" s="2"/>
      <c r="E11" s="2"/>
      <c r="F11" s="18">
        <v>3500</v>
      </c>
      <c r="G11" s="10">
        <v>700</v>
      </c>
      <c r="H11" s="5">
        <f t="shared" si="0"/>
        <v>0</v>
      </c>
      <c r="I11" s="6">
        <f t="shared" si="1"/>
        <v>0</v>
      </c>
      <c r="J11" s="37"/>
    </row>
    <row r="12" spans="1:14" x14ac:dyDescent="0.25">
      <c r="A12" s="48"/>
      <c r="B12" s="7" t="s">
        <v>22</v>
      </c>
      <c r="C12" s="35"/>
      <c r="D12" s="2"/>
      <c r="E12" s="2"/>
      <c r="F12" s="18">
        <v>3500</v>
      </c>
      <c r="G12" s="10">
        <v>700</v>
      </c>
      <c r="H12" s="5">
        <f t="shared" si="0"/>
        <v>0</v>
      </c>
      <c r="I12" s="6">
        <f t="shared" si="1"/>
        <v>0</v>
      </c>
      <c r="J12" s="37"/>
    </row>
    <row r="13" spans="1:14" ht="15.75" thickBot="1" x14ac:dyDescent="0.3">
      <c r="A13" s="48"/>
      <c r="B13" s="7" t="s">
        <v>14</v>
      </c>
      <c r="C13" s="35"/>
      <c r="D13" s="2"/>
      <c r="E13" s="2"/>
      <c r="F13" s="18">
        <v>3500</v>
      </c>
      <c r="G13" s="10">
        <v>700</v>
      </c>
      <c r="H13" s="5">
        <f t="shared" si="0"/>
        <v>0</v>
      </c>
      <c r="I13" s="6">
        <f t="shared" si="1"/>
        <v>0</v>
      </c>
      <c r="J13" s="38"/>
    </row>
    <row r="14" spans="1:14" x14ac:dyDescent="0.25">
      <c r="A14" s="39" t="s">
        <v>55</v>
      </c>
      <c r="B14" s="40"/>
      <c r="C14" s="40"/>
      <c r="D14" s="40"/>
      <c r="E14" s="40"/>
      <c r="F14" s="40"/>
      <c r="G14" s="40"/>
      <c r="H14" s="40"/>
      <c r="I14" s="41"/>
      <c r="J14" s="45">
        <f>J5*20</f>
        <v>0</v>
      </c>
    </row>
    <row r="15" spans="1:14" ht="15.75" thickBot="1" x14ac:dyDescent="0.3">
      <c r="A15" s="42"/>
      <c r="B15" s="43"/>
      <c r="C15" s="43"/>
      <c r="D15" s="43"/>
      <c r="E15" s="43"/>
      <c r="F15" s="43"/>
      <c r="G15" s="43"/>
      <c r="H15" s="43"/>
      <c r="I15" s="44"/>
      <c r="J15" s="46"/>
    </row>
    <row r="16" spans="1:14" ht="15.75" thickBot="1" x14ac:dyDescent="0.3"/>
    <row r="17" spans="1:10" ht="15.75" thickBot="1" x14ac:dyDescent="0.3">
      <c r="A17" s="29" t="s">
        <v>57</v>
      </c>
      <c r="B17" s="30"/>
      <c r="C17" s="30"/>
      <c r="D17" s="30"/>
      <c r="E17" s="30"/>
      <c r="F17" s="30"/>
      <c r="G17" s="30"/>
      <c r="H17" s="30"/>
      <c r="I17" s="30"/>
      <c r="J17" s="31"/>
    </row>
    <row r="18" spans="1:10" ht="15" customHeight="1" x14ac:dyDescent="0.25">
      <c r="A18" s="47" t="s">
        <v>46</v>
      </c>
      <c r="B18" s="49" t="s">
        <v>0</v>
      </c>
      <c r="C18" s="51" t="s">
        <v>43</v>
      </c>
      <c r="D18" s="53" t="s">
        <v>1</v>
      </c>
      <c r="E18" s="55" t="s">
        <v>2</v>
      </c>
      <c r="F18" s="32" t="s">
        <v>17</v>
      </c>
      <c r="G18" s="33"/>
      <c r="H18" s="33"/>
      <c r="I18" s="33"/>
      <c r="J18" s="34"/>
    </row>
    <row r="19" spans="1:10" ht="45.75" thickBot="1" x14ac:dyDescent="0.3">
      <c r="A19" s="48"/>
      <c r="B19" s="50"/>
      <c r="C19" s="52"/>
      <c r="D19" s="54"/>
      <c r="E19" s="56"/>
      <c r="F19" s="13" t="s">
        <v>3</v>
      </c>
      <c r="G19" s="14" t="s">
        <v>4</v>
      </c>
      <c r="H19" s="15" t="s">
        <v>5</v>
      </c>
      <c r="I19" s="15" t="s">
        <v>6</v>
      </c>
      <c r="J19" s="16" t="s">
        <v>15</v>
      </c>
    </row>
    <row r="20" spans="1:10" x14ac:dyDescent="0.25">
      <c r="A20" s="48"/>
      <c r="B20" s="17" t="s">
        <v>7</v>
      </c>
      <c r="C20" s="35"/>
      <c r="D20" s="8"/>
      <c r="E20" s="8"/>
      <c r="F20" s="18">
        <v>3000</v>
      </c>
      <c r="G20" s="10">
        <v>500</v>
      </c>
      <c r="H20" s="11">
        <f t="shared" ref="H20:H29" si="2">D20*F20</f>
        <v>0</v>
      </c>
      <c r="I20" s="12">
        <f t="shared" ref="I20:I29" si="3">E20*G20</f>
        <v>0</v>
      </c>
      <c r="J20" s="36">
        <f>C20+SUM(H20:I29)</f>
        <v>0</v>
      </c>
    </row>
    <row r="21" spans="1:10" x14ac:dyDescent="0.25">
      <c r="A21" s="48"/>
      <c r="B21" s="7" t="s">
        <v>8</v>
      </c>
      <c r="C21" s="35"/>
      <c r="D21" s="2"/>
      <c r="E21" s="2"/>
      <c r="F21" s="18">
        <v>3000</v>
      </c>
      <c r="G21" s="10">
        <v>500</v>
      </c>
      <c r="H21" s="4">
        <f t="shared" si="2"/>
        <v>0</v>
      </c>
      <c r="I21" s="3">
        <f t="shared" si="3"/>
        <v>0</v>
      </c>
      <c r="J21" s="37"/>
    </row>
    <row r="22" spans="1:10" x14ac:dyDescent="0.25">
      <c r="A22" s="48"/>
      <c r="B22" s="7" t="s">
        <v>9</v>
      </c>
      <c r="C22" s="35"/>
      <c r="D22" s="2"/>
      <c r="E22" s="2"/>
      <c r="F22" s="18">
        <v>3000</v>
      </c>
      <c r="G22" s="10">
        <v>500</v>
      </c>
      <c r="H22" s="4">
        <f t="shared" si="2"/>
        <v>0</v>
      </c>
      <c r="I22" s="3">
        <f t="shared" si="3"/>
        <v>0</v>
      </c>
      <c r="J22" s="37"/>
    </row>
    <row r="23" spans="1:10" x14ac:dyDescent="0.25">
      <c r="A23" s="48"/>
      <c r="B23" s="7" t="s">
        <v>10</v>
      </c>
      <c r="C23" s="35"/>
      <c r="D23" s="2"/>
      <c r="E23" s="2"/>
      <c r="F23" s="18">
        <v>3000</v>
      </c>
      <c r="G23" s="10">
        <v>500</v>
      </c>
      <c r="H23" s="4">
        <f t="shared" si="2"/>
        <v>0</v>
      </c>
      <c r="I23" s="3">
        <f t="shared" si="3"/>
        <v>0</v>
      </c>
      <c r="J23" s="37"/>
    </row>
    <row r="24" spans="1:10" x14ac:dyDescent="0.25">
      <c r="A24" s="48"/>
      <c r="B24" s="7" t="s">
        <v>11</v>
      </c>
      <c r="C24" s="35"/>
      <c r="D24" s="2"/>
      <c r="E24" s="2"/>
      <c r="F24" s="18">
        <v>3000</v>
      </c>
      <c r="G24" s="10">
        <v>500</v>
      </c>
      <c r="H24" s="4">
        <f t="shared" si="2"/>
        <v>0</v>
      </c>
      <c r="I24" s="3">
        <f t="shared" si="3"/>
        <v>0</v>
      </c>
      <c r="J24" s="37"/>
    </row>
    <row r="25" spans="1:10" x14ac:dyDescent="0.25">
      <c r="A25" s="48"/>
      <c r="B25" s="7" t="s">
        <v>12</v>
      </c>
      <c r="C25" s="35"/>
      <c r="D25" s="2"/>
      <c r="E25" s="2"/>
      <c r="F25" s="18">
        <v>3000</v>
      </c>
      <c r="G25" s="10">
        <v>500</v>
      </c>
      <c r="H25" s="4">
        <f t="shared" si="2"/>
        <v>0</v>
      </c>
      <c r="I25" s="3">
        <f t="shared" si="3"/>
        <v>0</v>
      </c>
      <c r="J25" s="37"/>
    </row>
    <row r="26" spans="1:10" x14ac:dyDescent="0.25">
      <c r="A26" s="48"/>
      <c r="B26" s="7" t="s">
        <v>13</v>
      </c>
      <c r="C26" s="35"/>
      <c r="D26" s="2"/>
      <c r="E26" s="2"/>
      <c r="F26" s="18">
        <v>3000</v>
      </c>
      <c r="G26" s="10">
        <v>500</v>
      </c>
      <c r="H26" s="5">
        <f t="shared" si="2"/>
        <v>0</v>
      </c>
      <c r="I26" s="6">
        <f t="shared" si="3"/>
        <v>0</v>
      </c>
      <c r="J26" s="37"/>
    </row>
    <row r="27" spans="1:10" x14ac:dyDescent="0.25">
      <c r="A27" s="48"/>
      <c r="B27" s="7" t="s">
        <v>22</v>
      </c>
      <c r="C27" s="35"/>
      <c r="D27" s="2"/>
      <c r="E27" s="2"/>
      <c r="F27" s="18">
        <v>3000</v>
      </c>
      <c r="G27" s="10">
        <v>500</v>
      </c>
      <c r="H27" s="5">
        <f t="shared" si="2"/>
        <v>0</v>
      </c>
      <c r="I27" s="6">
        <f t="shared" si="3"/>
        <v>0</v>
      </c>
      <c r="J27" s="37"/>
    </row>
    <row r="28" spans="1:10" x14ac:dyDescent="0.25">
      <c r="A28" s="48"/>
      <c r="B28" s="7" t="s">
        <v>16</v>
      </c>
      <c r="C28" s="35"/>
      <c r="D28" s="2"/>
      <c r="E28" s="9"/>
      <c r="F28" s="18">
        <v>3000</v>
      </c>
      <c r="G28" s="10">
        <v>500</v>
      </c>
      <c r="H28" s="5">
        <f t="shared" si="2"/>
        <v>0</v>
      </c>
      <c r="I28" s="6">
        <f t="shared" si="3"/>
        <v>0</v>
      </c>
      <c r="J28" s="37"/>
    </row>
    <row r="29" spans="1:10" ht="15.75" thickBot="1" x14ac:dyDescent="0.3">
      <c r="A29" s="48"/>
      <c r="B29" s="7" t="s">
        <v>14</v>
      </c>
      <c r="C29" s="35"/>
      <c r="D29" s="2"/>
      <c r="E29" s="9"/>
      <c r="F29" s="18">
        <v>3000</v>
      </c>
      <c r="G29" s="10">
        <v>500</v>
      </c>
      <c r="H29" s="5">
        <f t="shared" si="2"/>
        <v>0</v>
      </c>
      <c r="I29" s="6">
        <f t="shared" si="3"/>
        <v>0</v>
      </c>
      <c r="J29" s="38"/>
    </row>
    <row r="30" spans="1:10" x14ac:dyDescent="0.25">
      <c r="A30" s="39" t="s">
        <v>23</v>
      </c>
      <c r="B30" s="40"/>
      <c r="C30" s="40"/>
      <c r="D30" s="40"/>
      <c r="E30" s="40"/>
      <c r="F30" s="40"/>
      <c r="G30" s="40"/>
      <c r="H30" s="40"/>
      <c r="I30" s="41"/>
      <c r="J30" s="45">
        <f>J20*10</f>
        <v>0</v>
      </c>
    </row>
    <row r="31" spans="1:10" ht="15.75" thickBot="1" x14ac:dyDescent="0.3">
      <c r="A31" s="42"/>
      <c r="B31" s="43"/>
      <c r="C31" s="43"/>
      <c r="D31" s="43"/>
      <c r="E31" s="43"/>
      <c r="F31" s="43"/>
      <c r="G31" s="43"/>
      <c r="H31" s="43"/>
      <c r="I31" s="44"/>
      <c r="J31" s="46"/>
    </row>
    <row r="32" spans="1:10" ht="15.75" thickBot="1" x14ac:dyDescent="0.3"/>
    <row r="33" spans="1:10" ht="15.75" thickBot="1" x14ac:dyDescent="0.3">
      <c r="A33" s="29" t="s">
        <v>18</v>
      </c>
      <c r="B33" s="30"/>
      <c r="C33" s="30"/>
      <c r="D33" s="30"/>
      <c r="E33" s="30"/>
      <c r="F33" s="30"/>
      <c r="G33" s="30"/>
      <c r="H33" s="30"/>
      <c r="I33" s="30"/>
      <c r="J33" s="31"/>
    </row>
    <row r="34" spans="1:10" ht="15" customHeight="1" x14ac:dyDescent="0.25">
      <c r="A34" s="47" t="s">
        <v>47</v>
      </c>
      <c r="B34" s="49" t="s">
        <v>0</v>
      </c>
      <c r="C34" s="51" t="s">
        <v>43</v>
      </c>
      <c r="D34" s="53" t="s">
        <v>1</v>
      </c>
      <c r="E34" s="55" t="s">
        <v>2</v>
      </c>
      <c r="F34" s="32" t="s">
        <v>17</v>
      </c>
      <c r="G34" s="33"/>
      <c r="H34" s="33"/>
      <c r="I34" s="33"/>
      <c r="J34" s="34"/>
    </row>
    <row r="35" spans="1:10" ht="45.75" thickBot="1" x14ac:dyDescent="0.3">
      <c r="A35" s="48"/>
      <c r="B35" s="50"/>
      <c r="C35" s="52"/>
      <c r="D35" s="54"/>
      <c r="E35" s="56"/>
      <c r="F35" s="13" t="s">
        <v>3</v>
      </c>
      <c r="G35" s="14" t="s">
        <v>4</v>
      </c>
      <c r="H35" s="15" t="s">
        <v>5</v>
      </c>
      <c r="I35" s="15" t="s">
        <v>6</v>
      </c>
      <c r="J35" s="16" t="s">
        <v>15</v>
      </c>
    </row>
    <row r="36" spans="1:10" x14ac:dyDescent="0.25">
      <c r="A36" s="48"/>
      <c r="B36" s="17" t="s">
        <v>7</v>
      </c>
      <c r="C36" s="35"/>
      <c r="D36" s="8"/>
      <c r="E36" s="8"/>
      <c r="F36" s="18">
        <v>3000</v>
      </c>
      <c r="G36" s="10">
        <v>500</v>
      </c>
      <c r="H36" s="11">
        <f t="shared" ref="H36:H45" si="4">D36*F36</f>
        <v>0</v>
      </c>
      <c r="I36" s="12">
        <f t="shared" ref="I36:I45" si="5">E36*G36</f>
        <v>0</v>
      </c>
      <c r="J36" s="36">
        <f>C36+SUM(H36:I45)</f>
        <v>0</v>
      </c>
    </row>
    <row r="37" spans="1:10" x14ac:dyDescent="0.25">
      <c r="A37" s="48"/>
      <c r="B37" s="7" t="s">
        <v>8</v>
      </c>
      <c r="C37" s="35"/>
      <c r="D37" s="2"/>
      <c r="E37" s="2"/>
      <c r="F37" s="18">
        <v>3000</v>
      </c>
      <c r="G37" s="10">
        <v>500</v>
      </c>
      <c r="H37" s="4">
        <f t="shared" si="4"/>
        <v>0</v>
      </c>
      <c r="I37" s="3">
        <f t="shared" si="5"/>
        <v>0</v>
      </c>
      <c r="J37" s="37"/>
    </row>
    <row r="38" spans="1:10" x14ac:dyDescent="0.25">
      <c r="A38" s="48"/>
      <c r="B38" s="7" t="s">
        <v>9</v>
      </c>
      <c r="C38" s="35"/>
      <c r="D38" s="2"/>
      <c r="E38" s="2"/>
      <c r="F38" s="18">
        <v>3000</v>
      </c>
      <c r="G38" s="10">
        <v>500</v>
      </c>
      <c r="H38" s="4">
        <f t="shared" si="4"/>
        <v>0</v>
      </c>
      <c r="I38" s="3">
        <f t="shared" si="5"/>
        <v>0</v>
      </c>
      <c r="J38" s="37"/>
    </row>
    <row r="39" spans="1:10" x14ac:dyDescent="0.25">
      <c r="A39" s="48"/>
      <c r="B39" s="7" t="s">
        <v>10</v>
      </c>
      <c r="C39" s="35"/>
      <c r="D39" s="2"/>
      <c r="E39" s="2"/>
      <c r="F39" s="18">
        <v>3000</v>
      </c>
      <c r="G39" s="10">
        <v>500</v>
      </c>
      <c r="H39" s="4">
        <f t="shared" si="4"/>
        <v>0</v>
      </c>
      <c r="I39" s="3">
        <f t="shared" si="5"/>
        <v>0</v>
      </c>
      <c r="J39" s="37"/>
    </row>
    <row r="40" spans="1:10" x14ac:dyDescent="0.25">
      <c r="A40" s="48"/>
      <c r="B40" s="7" t="s">
        <v>11</v>
      </c>
      <c r="C40" s="35"/>
      <c r="D40" s="2"/>
      <c r="E40" s="2"/>
      <c r="F40" s="18">
        <v>3000</v>
      </c>
      <c r="G40" s="10">
        <v>500</v>
      </c>
      <c r="H40" s="4">
        <f t="shared" si="4"/>
        <v>0</v>
      </c>
      <c r="I40" s="3">
        <f t="shared" si="5"/>
        <v>0</v>
      </c>
      <c r="J40" s="37"/>
    </row>
    <row r="41" spans="1:10" x14ac:dyDescent="0.25">
      <c r="A41" s="48"/>
      <c r="B41" s="7" t="s">
        <v>12</v>
      </c>
      <c r="C41" s="35"/>
      <c r="D41" s="2"/>
      <c r="E41" s="2"/>
      <c r="F41" s="18">
        <v>3000</v>
      </c>
      <c r="G41" s="10">
        <v>500</v>
      </c>
      <c r="H41" s="4">
        <f t="shared" si="4"/>
        <v>0</v>
      </c>
      <c r="I41" s="3">
        <f t="shared" si="5"/>
        <v>0</v>
      </c>
      <c r="J41" s="37"/>
    </row>
    <row r="42" spans="1:10" x14ac:dyDescent="0.25">
      <c r="A42" s="48"/>
      <c r="B42" s="7" t="s">
        <v>13</v>
      </c>
      <c r="C42" s="35"/>
      <c r="D42" s="2"/>
      <c r="E42" s="2"/>
      <c r="F42" s="18">
        <v>3000</v>
      </c>
      <c r="G42" s="10">
        <v>500</v>
      </c>
      <c r="H42" s="5">
        <f t="shared" si="4"/>
        <v>0</v>
      </c>
      <c r="I42" s="6">
        <f t="shared" si="5"/>
        <v>0</v>
      </c>
      <c r="J42" s="37"/>
    </row>
    <row r="43" spans="1:10" x14ac:dyDescent="0.25">
      <c r="A43" s="48"/>
      <c r="B43" s="7" t="s">
        <v>22</v>
      </c>
      <c r="C43" s="35"/>
      <c r="D43" s="2"/>
      <c r="E43" s="2"/>
      <c r="F43" s="18">
        <v>3000</v>
      </c>
      <c r="G43" s="10">
        <v>500</v>
      </c>
      <c r="H43" s="5">
        <f t="shared" si="4"/>
        <v>0</v>
      </c>
      <c r="I43" s="6">
        <f t="shared" si="5"/>
        <v>0</v>
      </c>
      <c r="J43" s="37"/>
    </row>
    <row r="44" spans="1:10" x14ac:dyDescent="0.25">
      <c r="A44" s="48"/>
      <c r="B44" s="7" t="s">
        <v>14</v>
      </c>
      <c r="C44" s="35"/>
      <c r="D44" s="2"/>
      <c r="E44" s="2"/>
      <c r="F44" s="18">
        <v>3000</v>
      </c>
      <c r="G44" s="10">
        <v>500</v>
      </c>
      <c r="H44" s="5">
        <f t="shared" si="4"/>
        <v>0</v>
      </c>
      <c r="I44" s="6">
        <f t="shared" si="5"/>
        <v>0</v>
      </c>
      <c r="J44" s="37"/>
    </row>
    <row r="45" spans="1:10" ht="15.75" thickBot="1" x14ac:dyDescent="0.3">
      <c r="A45" s="48"/>
      <c r="B45" s="7" t="s">
        <v>19</v>
      </c>
      <c r="C45" s="35"/>
      <c r="D45" s="2"/>
      <c r="E45" s="9"/>
      <c r="F45" s="18">
        <v>3000</v>
      </c>
      <c r="G45" s="10">
        <v>3000</v>
      </c>
      <c r="H45" s="5">
        <f t="shared" si="4"/>
        <v>0</v>
      </c>
      <c r="I45" s="6">
        <f t="shared" si="5"/>
        <v>0</v>
      </c>
      <c r="J45" s="38"/>
    </row>
    <row r="46" spans="1:10" x14ac:dyDescent="0.25">
      <c r="A46" s="39" t="s">
        <v>26</v>
      </c>
      <c r="B46" s="40"/>
      <c r="C46" s="40"/>
      <c r="D46" s="40"/>
      <c r="E46" s="40"/>
      <c r="F46" s="40"/>
      <c r="G46" s="40"/>
      <c r="H46" s="40"/>
      <c r="I46" s="41"/>
      <c r="J46" s="45">
        <f>J36*10</f>
        <v>0</v>
      </c>
    </row>
    <row r="47" spans="1:10" ht="15.75" thickBot="1" x14ac:dyDescent="0.3">
      <c r="A47" s="42"/>
      <c r="B47" s="43"/>
      <c r="C47" s="43"/>
      <c r="D47" s="43"/>
      <c r="E47" s="43"/>
      <c r="F47" s="43"/>
      <c r="G47" s="43"/>
      <c r="H47" s="43"/>
      <c r="I47" s="44"/>
      <c r="J47" s="46"/>
    </row>
    <row r="48" spans="1:10" ht="15.75" thickBot="1" x14ac:dyDescent="0.3"/>
    <row r="49" spans="1:10" ht="15.75" thickBot="1" x14ac:dyDescent="0.3">
      <c r="A49" s="29" t="s">
        <v>25</v>
      </c>
      <c r="B49" s="30"/>
      <c r="C49" s="30"/>
      <c r="D49" s="30"/>
      <c r="E49" s="30"/>
      <c r="F49" s="30"/>
      <c r="G49" s="30"/>
      <c r="H49" s="30"/>
      <c r="I49" s="30"/>
      <c r="J49" s="31"/>
    </row>
    <row r="50" spans="1:10" ht="15" customHeight="1" x14ac:dyDescent="0.25">
      <c r="A50" s="47" t="s">
        <v>47</v>
      </c>
      <c r="B50" s="49" t="s">
        <v>0</v>
      </c>
      <c r="C50" s="51" t="s">
        <v>44</v>
      </c>
      <c r="D50" s="53" t="s">
        <v>21</v>
      </c>
      <c r="E50" s="53" t="s">
        <v>20</v>
      </c>
      <c r="F50" s="32" t="s">
        <v>17</v>
      </c>
      <c r="G50" s="33"/>
      <c r="H50" s="33"/>
      <c r="I50" s="33"/>
      <c r="J50" s="34"/>
    </row>
    <row r="51" spans="1:10" ht="60" customHeight="1" thickBot="1" x14ac:dyDescent="0.3">
      <c r="A51" s="48"/>
      <c r="B51" s="50"/>
      <c r="C51" s="52"/>
      <c r="D51" s="54"/>
      <c r="E51" s="54"/>
      <c r="F51" s="13" t="s">
        <v>3</v>
      </c>
      <c r="G51" s="14" t="s">
        <v>4</v>
      </c>
      <c r="H51" s="15" t="s">
        <v>5</v>
      </c>
      <c r="I51" s="15" t="s">
        <v>6</v>
      </c>
      <c r="J51" s="16" t="s">
        <v>15</v>
      </c>
    </row>
    <row r="52" spans="1:10" x14ac:dyDescent="0.25">
      <c r="A52" s="48"/>
      <c r="B52" s="17" t="s">
        <v>7</v>
      </c>
      <c r="C52" s="35"/>
      <c r="D52" s="8"/>
      <c r="E52" s="8"/>
      <c r="F52" s="18">
        <v>3000</v>
      </c>
      <c r="G52" s="10">
        <v>500</v>
      </c>
      <c r="H52" s="11">
        <f t="shared" ref="H52:H60" si="6">D52*F52</f>
        <v>0</v>
      </c>
      <c r="I52" s="12">
        <f t="shared" ref="I52:I60" si="7">E52*G52</f>
        <v>0</v>
      </c>
      <c r="J52" s="36">
        <f>C52+SUM(H52:I60)</f>
        <v>0</v>
      </c>
    </row>
    <row r="53" spans="1:10" x14ac:dyDescent="0.25">
      <c r="A53" s="48"/>
      <c r="B53" s="7" t="s">
        <v>8</v>
      </c>
      <c r="C53" s="35"/>
      <c r="D53" s="2"/>
      <c r="E53" s="8"/>
      <c r="F53" s="18">
        <v>3000</v>
      </c>
      <c r="G53" s="10">
        <v>500</v>
      </c>
      <c r="H53" s="4">
        <f t="shared" si="6"/>
        <v>0</v>
      </c>
      <c r="I53" s="3">
        <f t="shared" si="7"/>
        <v>0</v>
      </c>
      <c r="J53" s="37"/>
    </row>
    <row r="54" spans="1:10" x14ac:dyDescent="0.25">
      <c r="A54" s="48"/>
      <c r="B54" s="7" t="s">
        <v>9</v>
      </c>
      <c r="C54" s="35"/>
      <c r="D54" s="2"/>
      <c r="E54" s="8"/>
      <c r="F54" s="18">
        <v>3000</v>
      </c>
      <c r="G54" s="10">
        <v>500</v>
      </c>
      <c r="H54" s="4">
        <f t="shared" si="6"/>
        <v>0</v>
      </c>
      <c r="I54" s="3">
        <f t="shared" si="7"/>
        <v>0</v>
      </c>
      <c r="J54" s="37"/>
    </row>
    <row r="55" spans="1:10" x14ac:dyDescent="0.25">
      <c r="A55" s="48"/>
      <c r="B55" s="7" t="s">
        <v>10</v>
      </c>
      <c r="C55" s="35"/>
      <c r="D55" s="2"/>
      <c r="E55" s="8"/>
      <c r="F55" s="18">
        <v>3000</v>
      </c>
      <c r="G55" s="10">
        <v>500</v>
      </c>
      <c r="H55" s="4">
        <f t="shared" si="6"/>
        <v>0</v>
      </c>
      <c r="I55" s="3">
        <f t="shared" si="7"/>
        <v>0</v>
      </c>
      <c r="J55" s="37"/>
    </row>
    <row r="56" spans="1:10" x14ac:dyDescent="0.25">
      <c r="A56" s="48"/>
      <c r="B56" s="7" t="s">
        <v>11</v>
      </c>
      <c r="C56" s="35"/>
      <c r="D56" s="2"/>
      <c r="E56" s="8"/>
      <c r="F56" s="18">
        <v>3000</v>
      </c>
      <c r="G56" s="10">
        <v>500</v>
      </c>
      <c r="H56" s="4">
        <f t="shared" si="6"/>
        <v>0</v>
      </c>
      <c r="I56" s="3">
        <f t="shared" si="7"/>
        <v>0</v>
      </c>
      <c r="J56" s="37"/>
    </row>
    <row r="57" spans="1:10" x14ac:dyDescent="0.25">
      <c r="A57" s="48"/>
      <c r="B57" s="7" t="s">
        <v>12</v>
      </c>
      <c r="C57" s="35"/>
      <c r="D57" s="2"/>
      <c r="E57" s="8"/>
      <c r="F57" s="18">
        <v>3000</v>
      </c>
      <c r="G57" s="10">
        <v>500</v>
      </c>
      <c r="H57" s="4">
        <f t="shared" si="6"/>
        <v>0</v>
      </c>
      <c r="I57" s="3">
        <f t="shared" si="7"/>
        <v>0</v>
      </c>
      <c r="J57" s="37"/>
    </row>
    <row r="58" spans="1:10" x14ac:dyDescent="0.25">
      <c r="A58" s="48"/>
      <c r="B58" s="7" t="s">
        <v>13</v>
      </c>
      <c r="C58" s="35"/>
      <c r="D58" s="2"/>
      <c r="E58" s="8"/>
      <c r="F58" s="18">
        <v>3000</v>
      </c>
      <c r="G58" s="10">
        <v>500</v>
      </c>
      <c r="H58" s="5">
        <f t="shared" si="6"/>
        <v>0</v>
      </c>
      <c r="I58" s="6">
        <f t="shared" si="7"/>
        <v>0</v>
      </c>
      <c r="J58" s="37"/>
    </row>
    <row r="59" spans="1:10" x14ac:dyDescent="0.25">
      <c r="A59" s="48"/>
      <c r="B59" s="7" t="s">
        <v>22</v>
      </c>
      <c r="C59" s="35"/>
      <c r="D59" s="2"/>
      <c r="E59" s="8"/>
      <c r="F59" s="18">
        <v>3000</v>
      </c>
      <c r="G59" s="10">
        <v>500</v>
      </c>
      <c r="H59" s="5">
        <f t="shared" si="6"/>
        <v>0</v>
      </c>
      <c r="I59" s="6">
        <f t="shared" si="7"/>
        <v>0</v>
      </c>
      <c r="J59" s="37"/>
    </row>
    <row r="60" spans="1:10" ht="15.75" thickBot="1" x14ac:dyDescent="0.3">
      <c r="A60" s="48"/>
      <c r="B60" s="7" t="s">
        <v>14</v>
      </c>
      <c r="C60" s="35"/>
      <c r="D60" s="2"/>
      <c r="E60" s="8"/>
      <c r="F60" s="18">
        <v>3000</v>
      </c>
      <c r="G60" s="10">
        <v>500</v>
      </c>
      <c r="H60" s="5">
        <f t="shared" si="6"/>
        <v>0</v>
      </c>
      <c r="I60" s="6">
        <f t="shared" si="7"/>
        <v>0</v>
      </c>
      <c r="J60" s="37"/>
    </row>
    <row r="61" spans="1:10" x14ac:dyDescent="0.25">
      <c r="A61" s="39" t="s">
        <v>24</v>
      </c>
      <c r="B61" s="40"/>
      <c r="C61" s="40"/>
      <c r="D61" s="40"/>
      <c r="E61" s="40"/>
      <c r="F61" s="40"/>
      <c r="G61" s="40"/>
      <c r="H61" s="40"/>
      <c r="I61" s="57"/>
      <c r="J61" s="36">
        <f>J52*5</f>
        <v>0</v>
      </c>
    </row>
    <row r="62" spans="1:10" ht="15.75" thickBot="1" x14ac:dyDescent="0.3">
      <c r="A62" s="42"/>
      <c r="B62" s="43"/>
      <c r="C62" s="43"/>
      <c r="D62" s="43"/>
      <c r="E62" s="43"/>
      <c r="F62" s="43"/>
      <c r="G62" s="43"/>
      <c r="H62" s="43"/>
      <c r="I62" s="58"/>
      <c r="J62" s="38"/>
    </row>
    <row r="63" spans="1:10" ht="15.75" thickBot="1" x14ac:dyDescent="0.3">
      <c r="A63" s="20"/>
      <c r="B63" s="21"/>
      <c r="C63" s="21"/>
      <c r="D63" s="21"/>
      <c r="E63" s="21"/>
      <c r="F63" s="21"/>
      <c r="G63" s="21"/>
      <c r="H63" s="21"/>
      <c r="I63" s="21"/>
      <c r="J63" s="21"/>
    </row>
    <row r="64" spans="1:10" ht="15.75" thickBot="1" x14ac:dyDescent="0.3">
      <c r="A64" s="29" t="s">
        <v>42</v>
      </c>
      <c r="B64" s="30"/>
      <c r="C64" s="30"/>
      <c r="D64" s="30"/>
      <c r="E64" s="30"/>
      <c r="F64" s="30"/>
      <c r="G64" s="30"/>
      <c r="H64" s="30"/>
      <c r="I64" s="30"/>
      <c r="J64" s="31"/>
    </row>
    <row r="65" spans="1:10" ht="15" customHeight="1" x14ac:dyDescent="0.25">
      <c r="A65" s="47" t="s">
        <v>48</v>
      </c>
      <c r="B65" s="49" t="s">
        <v>0</v>
      </c>
      <c r="C65" s="51" t="s">
        <v>45</v>
      </c>
      <c r="D65" s="53" t="s">
        <v>1</v>
      </c>
      <c r="E65" s="55" t="s">
        <v>2</v>
      </c>
      <c r="F65" s="32" t="s">
        <v>17</v>
      </c>
      <c r="G65" s="33"/>
      <c r="H65" s="33"/>
      <c r="I65" s="33"/>
      <c r="J65" s="34"/>
    </row>
    <row r="66" spans="1:10" ht="60" customHeight="1" thickBot="1" x14ac:dyDescent="0.3">
      <c r="A66" s="48"/>
      <c r="B66" s="50"/>
      <c r="C66" s="52"/>
      <c r="D66" s="54"/>
      <c r="E66" s="56"/>
      <c r="F66" s="13" t="s">
        <v>3</v>
      </c>
      <c r="G66" s="14" t="s">
        <v>4</v>
      </c>
      <c r="H66" s="15" t="s">
        <v>5</v>
      </c>
      <c r="I66" s="15" t="s">
        <v>6</v>
      </c>
      <c r="J66" s="16" t="s">
        <v>15</v>
      </c>
    </row>
    <row r="67" spans="1:10" x14ac:dyDescent="0.25">
      <c r="A67" s="48"/>
      <c r="B67" s="7" t="s">
        <v>29</v>
      </c>
      <c r="C67" s="23">
        <v>2</v>
      </c>
      <c r="D67" s="2"/>
      <c r="E67" s="8"/>
      <c r="F67" s="18">
        <v>3000</v>
      </c>
      <c r="G67" s="10">
        <v>300</v>
      </c>
      <c r="H67" s="4">
        <f t="shared" ref="H67:I72" si="8">D67*F67</f>
        <v>0</v>
      </c>
      <c r="I67" s="3">
        <f t="shared" si="8"/>
        <v>0</v>
      </c>
      <c r="J67" s="22">
        <f t="shared" ref="J67:J72" si="9">(I67+H67)*C67</f>
        <v>0</v>
      </c>
    </row>
    <row r="68" spans="1:10" ht="30" x14ac:dyDescent="0.25">
      <c r="A68" s="48"/>
      <c r="B68" s="19" t="s">
        <v>30</v>
      </c>
      <c r="C68" s="23">
        <v>2</v>
      </c>
      <c r="D68" s="2"/>
      <c r="E68" s="8"/>
      <c r="F68" s="18">
        <v>3000</v>
      </c>
      <c r="G68" s="10">
        <v>300</v>
      </c>
      <c r="H68" s="4">
        <f t="shared" si="8"/>
        <v>0</v>
      </c>
      <c r="I68" s="3">
        <f t="shared" si="8"/>
        <v>0</v>
      </c>
      <c r="J68" s="22">
        <f t="shared" si="9"/>
        <v>0</v>
      </c>
    </row>
    <row r="69" spans="1:10" x14ac:dyDescent="0.25">
      <c r="A69" s="48"/>
      <c r="B69" s="7" t="s">
        <v>31</v>
      </c>
      <c r="C69" s="23">
        <v>2</v>
      </c>
      <c r="D69" s="2"/>
      <c r="E69" s="8"/>
      <c r="F69" s="18">
        <v>3000</v>
      </c>
      <c r="G69" s="10">
        <v>300</v>
      </c>
      <c r="H69" s="4">
        <f t="shared" si="8"/>
        <v>0</v>
      </c>
      <c r="I69" s="3">
        <f t="shared" si="8"/>
        <v>0</v>
      </c>
      <c r="J69" s="22">
        <f t="shared" si="9"/>
        <v>0</v>
      </c>
    </row>
    <row r="70" spans="1:10" x14ac:dyDescent="0.25">
      <c r="A70" s="48"/>
      <c r="B70" s="7" t="s">
        <v>32</v>
      </c>
      <c r="C70" s="23">
        <v>5</v>
      </c>
      <c r="D70" s="2"/>
      <c r="E70" s="8"/>
      <c r="F70" s="18">
        <v>3000</v>
      </c>
      <c r="G70" s="10">
        <v>300</v>
      </c>
      <c r="H70" s="4">
        <f t="shared" si="8"/>
        <v>0</v>
      </c>
      <c r="I70" s="3">
        <f t="shared" si="8"/>
        <v>0</v>
      </c>
      <c r="J70" s="22">
        <f t="shared" si="9"/>
        <v>0</v>
      </c>
    </row>
    <row r="71" spans="1:10" ht="45" x14ac:dyDescent="0.25">
      <c r="A71" s="48"/>
      <c r="B71" s="19" t="s">
        <v>33</v>
      </c>
      <c r="C71" s="23">
        <v>10</v>
      </c>
      <c r="D71" s="2"/>
      <c r="E71" s="8"/>
      <c r="F71" s="18">
        <v>3000</v>
      </c>
      <c r="G71" s="10">
        <v>300</v>
      </c>
      <c r="H71" s="4">
        <f t="shared" si="8"/>
        <v>0</v>
      </c>
      <c r="I71" s="3">
        <f t="shared" si="8"/>
        <v>0</v>
      </c>
      <c r="J71" s="22">
        <f t="shared" si="9"/>
        <v>0</v>
      </c>
    </row>
    <row r="72" spans="1:10" ht="30.75" thickBot="1" x14ac:dyDescent="0.3">
      <c r="A72" s="48"/>
      <c r="B72" s="19" t="s">
        <v>34</v>
      </c>
      <c r="C72" s="23">
        <v>5</v>
      </c>
      <c r="D72" s="2"/>
      <c r="E72" s="8"/>
      <c r="F72" s="18">
        <v>3000</v>
      </c>
      <c r="G72" s="10">
        <v>300</v>
      </c>
      <c r="H72" s="5">
        <f t="shared" si="8"/>
        <v>0</v>
      </c>
      <c r="I72" s="6">
        <f t="shared" si="8"/>
        <v>0</v>
      </c>
      <c r="J72" s="22">
        <f t="shared" si="9"/>
        <v>0</v>
      </c>
    </row>
    <row r="73" spans="1:10" x14ac:dyDescent="0.25">
      <c r="A73" s="39" t="s">
        <v>35</v>
      </c>
      <c r="B73" s="40"/>
      <c r="C73" s="40"/>
      <c r="D73" s="40"/>
      <c r="E73" s="40"/>
      <c r="F73" s="40"/>
      <c r="G73" s="40"/>
      <c r="H73" s="40"/>
      <c r="I73" s="57"/>
      <c r="J73" s="36">
        <f>SUM(J67:J72)</f>
        <v>0</v>
      </c>
    </row>
    <row r="74" spans="1:10" ht="15.75" thickBot="1" x14ac:dyDescent="0.3">
      <c r="A74" s="42"/>
      <c r="B74" s="43"/>
      <c r="C74" s="43"/>
      <c r="D74" s="43"/>
      <c r="E74" s="43"/>
      <c r="F74" s="43"/>
      <c r="G74" s="43"/>
      <c r="H74" s="43"/>
      <c r="I74" s="58"/>
      <c r="J74" s="38"/>
    </row>
    <row r="75" spans="1:10" ht="15.75" thickBot="1" x14ac:dyDescent="0.3"/>
    <row r="76" spans="1:10" ht="15.75" thickBot="1" x14ac:dyDescent="0.3">
      <c r="A76" s="29" t="s">
        <v>49</v>
      </c>
      <c r="B76" s="30"/>
      <c r="C76" s="30"/>
      <c r="D76" s="30"/>
      <c r="E76" s="30"/>
      <c r="F76" s="30"/>
      <c r="G76" s="30"/>
      <c r="H76" s="30"/>
      <c r="I76" s="30"/>
      <c r="J76" s="31"/>
    </row>
    <row r="77" spans="1:10" ht="15" customHeight="1" x14ac:dyDescent="0.25">
      <c r="A77" s="47" t="s">
        <v>46</v>
      </c>
      <c r="B77" s="49" t="s">
        <v>0</v>
      </c>
      <c r="C77" s="51" t="s">
        <v>45</v>
      </c>
      <c r="D77" s="63" t="s">
        <v>51</v>
      </c>
      <c r="E77" s="55"/>
      <c r="F77" s="32" t="s">
        <v>17</v>
      </c>
      <c r="G77" s="33"/>
      <c r="H77" s="33"/>
      <c r="I77" s="33"/>
      <c r="J77" s="34"/>
    </row>
    <row r="78" spans="1:10" ht="60" customHeight="1" thickBot="1" x14ac:dyDescent="0.3">
      <c r="A78" s="48"/>
      <c r="B78" s="50"/>
      <c r="C78" s="52"/>
      <c r="D78" s="64"/>
      <c r="E78" s="56"/>
      <c r="F78" s="13" t="s">
        <v>3</v>
      </c>
      <c r="G78" s="24" t="s">
        <v>52</v>
      </c>
      <c r="H78" s="15" t="s">
        <v>5</v>
      </c>
      <c r="I78" s="15" t="s">
        <v>53</v>
      </c>
      <c r="J78" s="16" t="s">
        <v>15</v>
      </c>
    </row>
    <row r="79" spans="1:10" ht="60" customHeight="1" x14ac:dyDescent="0.25">
      <c r="A79" s="48"/>
      <c r="B79" s="25" t="s">
        <v>60</v>
      </c>
      <c r="C79" s="28">
        <v>6</v>
      </c>
      <c r="D79" s="76"/>
      <c r="E79" s="77"/>
      <c r="F79" s="71" t="s">
        <v>28</v>
      </c>
      <c r="G79" s="72"/>
      <c r="H79" s="72"/>
      <c r="I79" s="73"/>
      <c r="J79" s="27">
        <f>D79*C79</f>
        <v>0</v>
      </c>
    </row>
    <row r="80" spans="1:10" x14ac:dyDescent="0.25">
      <c r="A80" s="48"/>
      <c r="B80" s="19" t="s">
        <v>36</v>
      </c>
      <c r="C80" s="23">
        <v>6</v>
      </c>
      <c r="D80" s="61"/>
      <c r="E80" s="62"/>
      <c r="F80" s="18">
        <v>3000</v>
      </c>
      <c r="G80" s="10">
        <v>0</v>
      </c>
      <c r="H80" s="11">
        <f t="shared" ref="H80:H88" si="10">D80*F80</f>
        <v>0</v>
      </c>
      <c r="I80" s="12">
        <f t="shared" ref="I80:I83" si="11">E80*G80</f>
        <v>0</v>
      </c>
      <c r="J80" s="26">
        <f t="shared" ref="J80:J86" si="12">(I80+H80)*C80</f>
        <v>0</v>
      </c>
    </row>
    <row r="81" spans="1:10" x14ac:dyDescent="0.25">
      <c r="A81" s="48"/>
      <c r="B81" s="19" t="s">
        <v>37</v>
      </c>
      <c r="C81" s="23">
        <v>3</v>
      </c>
      <c r="D81" s="59"/>
      <c r="E81" s="60"/>
      <c r="F81" s="18">
        <v>3000</v>
      </c>
      <c r="G81" s="10">
        <v>0</v>
      </c>
      <c r="H81" s="4">
        <f t="shared" si="10"/>
        <v>0</v>
      </c>
      <c r="I81" s="3">
        <f t="shared" si="11"/>
        <v>0</v>
      </c>
      <c r="J81" s="22">
        <f t="shared" si="12"/>
        <v>0</v>
      </c>
    </row>
    <row r="82" spans="1:10" x14ac:dyDescent="0.25">
      <c r="A82" s="48"/>
      <c r="B82" s="19" t="s">
        <v>38</v>
      </c>
      <c r="C82" s="23">
        <v>6</v>
      </c>
      <c r="D82" s="59"/>
      <c r="E82" s="60"/>
      <c r="F82" s="18">
        <v>3000</v>
      </c>
      <c r="G82" s="10">
        <v>0</v>
      </c>
      <c r="H82" s="4">
        <f t="shared" si="10"/>
        <v>0</v>
      </c>
      <c r="I82" s="3">
        <f t="shared" si="11"/>
        <v>0</v>
      </c>
      <c r="J82" s="22">
        <f t="shared" si="12"/>
        <v>0</v>
      </c>
    </row>
    <row r="83" spans="1:10" x14ac:dyDescent="0.25">
      <c r="A83" s="48"/>
      <c r="B83" s="19" t="s">
        <v>39</v>
      </c>
      <c r="C83" s="23">
        <v>3</v>
      </c>
      <c r="D83" s="59"/>
      <c r="E83" s="60"/>
      <c r="F83" s="18">
        <v>3000</v>
      </c>
      <c r="G83" s="10">
        <v>0</v>
      </c>
      <c r="H83" s="4">
        <f t="shared" si="10"/>
        <v>0</v>
      </c>
      <c r="I83" s="3">
        <f t="shared" si="11"/>
        <v>0</v>
      </c>
      <c r="J83" s="22">
        <f t="shared" si="12"/>
        <v>0</v>
      </c>
    </row>
    <row r="84" spans="1:10" x14ac:dyDescent="0.25">
      <c r="A84" s="48"/>
      <c r="B84" s="19" t="s">
        <v>58</v>
      </c>
      <c r="C84" s="23">
        <v>3</v>
      </c>
      <c r="D84" s="59"/>
      <c r="E84" s="60"/>
      <c r="F84" s="18">
        <v>0</v>
      </c>
      <c r="G84" s="10">
        <v>6</v>
      </c>
      <c r="H84" s="4">
        <f t="shared" si="10"/>
        <v>0</v>
      </c>
      <c r="I84" s="3">
        <f>G84*D84</f>
        <v>0</v>
      </c>
      <c r="J84" s="22">
        <f t="shared" si="12"/>
        <v>0</v>
      </c>
    </row>
    <row r="85" spans="1:10" ht="30" x14ac:dyDescent="0.25">
      <c r="A85" s="48"/>
      <c r="B85" s="19" t="s">
        <v>40</v>
      </c>
      <c r="C85" s="23">
        <v>6</v>
      </c>
      <c r="D85" s="59"/>
      <c r="E85" s="60"/>
      <c r="F85" s="18">
        <v>0</v>
      </c>
      <c r="G85" s="10">
        <v>30</v>
      </c>
      <c r="H85" s="4">
        <f t="shared" si="10"/>
        <v>0</v>
      </c>
      <c r="I85" s="3">
        <f>G85*D85</f>
        <v>0</v>
      </c>
      <c r="J85" s="22">
        <f t="shared" si="12"/>
        <v>0</v>
      </c>
    </row>
    <row r="86" spans="1:10" ht="30" x14ac:dyDescent="0.25">
      <c r="A86" s="48"/>
      <c r="B86" s="19" t="s">
        <v>59</v>
      </c>
      <c r="C86" s="23">
        <v>3</v>
      </c>
      <c r="D86" s="59"/>
      <c r="E86" s="60"/>
      <c r="F86" s="18"/>
      <c r="G86" s="10">
        <v>3</v>
      </c>
      <c r="H86" s="4">
        <v>0</v>
      </c>
      <c r="I86" s="3">
        <f>G86*D86</f>
        <v>0</v>
      </c>
      <c r="J86" s="22">
        <f t="shared" si="12"/>
        <v>0</v>
      </c>
    </row>
    <row r="87" spans="1:10" x14ac:dyDescent="0.25">
      <c r="A87" s="48"/>
      <c r="B87" s="19" t="s">
        <v>41</v>
      </c>
      <c r="C87" s="23">
        <v>6</v>
      </c>
      <c r="D87" s="59"/>
      <c r="E87" s="60"/>
      <c r="F87" s="18">
        <v>0</v>
      </c>
      <c r="G87" s="10">
        <v>0</v>
      </c>
      <c r="H87" s="4">
        <v>0</v>
      </c>
      <c r="I87" s="3">
        <v>0</v>
      </c>
      <c r="J87" s="22">
        <f>D87*C87</f>
        <v>0</v>
      </c>
    </row>
    <row r="88" spans="1:10" ht="30.75" thickBot="1" x14ac:dyDescent="0.3">
      <c r="A88" s="48"/>
      <c r="B88" s="19" t="s">
        <v>50</v>
      </c>
      <c r="C88" s="23">
        <v>6</v>
      </c>
      <c r="D88" s="61"/>
      <c r="E88" s="62"/>
      <c r="F88" s="18">
        <v>0</v>
      </c>
      <c r="G88" s="10">
        <v>0</v>
      </c>
      <c r="H88" s="5">
        <f t="shared" si="10"/>
        <v>0</v>
      </c>
      <c r="I88" s="6">
        <v>0</v>
      </c>
      <c r="J88" s="22">
        <f>D88*C88</f>
        <v>0</v>
      </c>
    </row>
    <row r="89" spans="1:10" x14ac:dyDescent="0.25">
      <c r="A89" s="39" t="s">
        <v>35</v>
      </c>
      <c r="B89" s="40"/>
      <c r="C89" s="40"/>
      <c r="D89" s="40"/>
      <c r="E89" s="40"/>
      <c r="F89" s="40"/>
      <c r="G89" s="40"/>
      <c r="H89" s="40"/>
      <c r="I89" s="57"/>
      <c r="J89" s="36">
        <f>SUM(J79:J88)</f>
        <v>0</v>
      </c>
    </row>
    <row r="90" spans="1:10" ht="15.75" thickBot="1" x14ac:dyDescent="0.3">
      <c r="A90" s="42"/>
      <c r="B90" s="43"/>
      <c r="C90" s="43"/>
      <c r="D90" s="43"/>
      <c r="E90" s="43"/>
      <c r="F90" s="43"/>
      <c r="G90" s="43"/>
      <c r="H90" s="43"/>
      <c r="I90" s="58"/>
      <c r="J90" s="38"/>
    </row>
    <row r="91" spans="1:10" ht="15.75" thickBot="1" x14ac:dyDescent="0.3"/>
    <row r="92" spans="1:10" x14ac:dyDescent="0.25">
      <c r="H92" s="78" t="s">
        <v>27</v>
      </c>
      <c r="I92" s="79"/>
      <c r="J92" s="82">
        <f>J14+J30+J46+J61+J73+J89</f>
        <v>0</v>
      </c>
    </row>
    <row r="93" spans="1:10" ht="15.75" thickBot="1" x14ac:dyDescent="0.3">
      <c r="H93" s="80"/>
      <c r="I93" s="81"/>
      <c r="J93" s="46"/>
    </row>
    <row r="94" spans="1:10" x14ac:dyDescent="0.25">
      <c r="H94" s="65" t="s">
        <v>62</v>
      </c>
      <c r="I94" s="66"/>
      <c r="J94" s="69">
        <f>J92*2</f>
        <v>0</v>
      </c>
    </row>
    <row r="95" spans="1:10" ht="15" customHeight="1" thickBot="1" x14ac:dyDescent="0.3">
      <c r="H95" s="67"/>
      <c r="I95" s="68"/>
      <c r="J95" s="70" t="s">
        <v>54</v>
      </c>
    </row>
  </sheetData>
  <mergeCells count="77">
    <mergeCell ref="A1:J1"/>
    <mergeCell ref="D82:E82"/>
    <mergeCell ref="D83:E83"/>
    <mergeCell ref="D79:E79"/>
    <mergeCell ref="H92:I93"/>
    <mergeCell ref="J92:J93"/>
    <mergeCell ref="J73:J74"/>
    <mergeCell ref="A76:J76"/>
    <mergeCell ref="A77:A88"/>
    <mergeCell ref="B77:B78"/>
    <mergeCell ref="C77:C78"/>
    <mergeCell ref="F77:J77"/>
    <mergeCell ref="A64:J64"/>
    <mergeCell ref="A65:A72"/>
    <mergeCell ref="B65:B66"/>
    <mergeCell ref="C65:C66"/>
    <mergeCell ref="H94:I95"/>
    <mergeCell ref="J94:J95"/>
    <mergeCell ref="A89:I90"/>
    <mergeCell ref="J89:J90"/>
    <mergeCell ref="F79:I79"/>
    <mergeCell ref="A73:I74"/>
    <mergeCell ref="D85:E85"/>
    <mergeCell ref="D86:E86"/>
    <mergeCell ref="D87:E87"/>
    <mergeCell ref="D88:E88"/>
    <mergeCell ref="D84:E84"/>
    <mergeCell ref="D77:E78"/>
    <mergeCell ref="D80:E80"/>
    <mergeCell ref="D81:E81"/>
    <mergeCell ref="D65:D66"/>
    <mergeCell ref="E65:E66"/>
    <mergeCell ref="F65:J65"/>
    <mergeCell ref="A46:I47"/>
    <mergeCell ref="J46:J47"/>
    <mergeCell ref="A49:J49"/>
    <mergeCell ref="A50:A60"/>
    <mergeCell ref="B50:B51"/>
    <mergeCell ref="C50:C51"/>
    <mergeCell ref="D50:D51"/>
    <mergeCell ref="E50:E51"/>
    <mergeCell ref="F50:J50"/>
    <mergeCell ref="C52:C60"/>
    <mergeCell ref="J52:J60"/>
    <mergeCell ref="A61:I62"/>
    <mergeCell ref="J61:J62"/>
    <mergeCell ref="A17:J17"/>
    <mergeCell ref="A18:A29"/>
    <mergeCell ref="B18:B19"/>
    <mergeCell ref="C18:C19"/>
    <mergeCell ref="D18:D19"/>
    <mergeCell ref="E18:E19"/>
    <mergeCell ref="F18:J18"/>
    <mergeCell ref="C20:C29"/>
    <mergeCell ref="J20:J29"/>
    <mergeCell ref="A30:I31"/>
    <mergeCell ref="J30:J31"/>
    <mergeCell ref="A33:J33"/>
    <mergeCell ref="A34:A45"/>
    <mergeCell ref="B34:B35"/>
    <mergeCell ref="C34:C35"/>
    <mergeCell ref="D34:D35"/>
    <mergeCell ref="E34:E35"/>
    <mergeCell ref="F34:J34"/>
    <mergeCell ref="C36:C45"/>
    <mergeCell ref="J36:J45"/>
    <mergeCell ref="A2:J2"/>
    <mergeCell ref="F3:J3"/>
    <mergeCell ref="C5:C13"/>
    <mergeCell ref="J5:J13"/>
    <mergeCell ref="A14:I15"/>
    <mergeCell ref="J14:J15"/>
    <mergeCell ref="A3:A13"/>
    <mergeCell ref="B3:B4"/>
    <mergeCell ref="C3:C4"/>
    <mergeCell ref="D3:D4"/>
    <mergeCell ref="E3:E4"/>
  </mergeCells>
  <phoneticPr fontId="3" type="noConversion"/>
  <pageMargins left="0.7" right="0.7" top="0.75" bottom="0.75" header="0.3" footer="0.3"/>
  <pageSetup paperSize="9" scale="60" orientation="portrait" r:id="rId1"/>
  <headerFooter>
    <oddFooter>&amp;C&amp;1#&amp;"Calibri"&amp;10&amp;K000000Schlumberger-Private</oddFooter>
  </headerFooter>
  <rowBreaks count="1" manualBreakCount="1">
    <brk id="47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666D8B2E001D4D83F13C125E43A104" ma:contentTypeVersion="13" ma:contentTypeDescription="Create a new document." ma:contentTypeScope="" ma:versionID="2e220d30477e88ed690389f96af91279">
  <xsd:schema xmlns:xsd="http://www.w3.org/2001/XMLSchema" xmlns:xs="http://www.w3.org/2001/XMLSchema" xmlns:p="http://schemas.microsoft.com/office/2006/metadata/properties" xmlns:ns3="daef7107-fb01-41f0-855a-863b18a88175" xmlns:ns4="075f8865-b8d2-4dca-b8d6-05c4ed9a172a" targetNamespace="http://schemas.microsoft.com/office/2006/metadata/properties" ma:root="true" ma:fieldsID="a3b7d1d69465070b4f76b3785394f539" ns3:_="" ns4:_="">
    <xsd:import namespace="daef7107-fb01-41f0-855a-863b18a88175"/>
    <xsd:import namespace="075f8865-b8d2-4dca-b8d6-05c4ed9a172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f7107-fb01-41f0-855a-863b18a881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5f8865-b8d2-4dca-b8d6-05c4ed9a172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4C44AF-3F49-4822-AFBD-2F8135F08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ef7107-fb01-41f0-855a-863b18a88175"/>
    <ds:schemaRef ds:uri="075f8865-b8d2-4dca-b8d6-05c4ed9a17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3AE8C0-FAEB-4D1A-84BF-097101ADAB1E}">
  <ds:schemaRefs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daef7107-fb01-41f0-855a-863b18a88175"/>
    <ds:schemaRef ds:uri="http://schemas.microsoft.com/office/2006/documentManagement/types"/>
    <ds:schemaRef ds:uri="075f8865-b8d2-4dca-b8d6-05c4ed9a172a"/>
  </ds:schemaRefs>
</ds:datastoreItem>
</file>

<file path=customXml/itemProps3.xml><?xml version="1.0" encoding="utf-8"?>
<ds:datastoreItem xmlns:ds="http://schemas.openxmlformats.org/officeDocument/2006/customXml" ds:itemID="{584E0992-A880-4CA5-A3F5-99B6D389DA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Sheet1</vt:lpstr>
      <vt:lpstr>Sheet1!Yazdırma_Alanı</vt:lpstr>
    </vt:vector>
  </TitlesOfParts>
  <Company>TPAO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Ömer Tuğrul OĞUZ</dc:creator>
  <cp:lastModifiedBy>BAHADIR EGILMEZ</cp:lastModifiedBy>
  <cp:lastPrinted>2025-02-18T10:03:30Z</cp:lastPrinted>
  <dcterms:created xsi:type="dcterms:W3CDTF">2021-01-20T10:19:58Z</dcterms:created>
  <dcterms:modified xsi:type="dcterms:W3CDTF">2025-02-18T10:03:32Z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85f1f62-8d2b-4457-869c-0a13c6549635_Enabled">
    <vt:lpwstr>True</vt:lpwstr>
  </property>
  <property fmtid="{D5CDD505-2E9C-101B-9397-08002B2CF9AE}" pid="3" name="MSIP_Label_585f1f62-8d2b-4457-869c-0a13c6549635_SiteId">
    <vt:lpwstr>41ff26dc-250f-4b13-8981-739be8610c21</vt:lpwstr>
  </property>
  <property fmtid="{D5CDD505-2E9C-101B-9397-08002B2CF9AE}" pid="4" name="MSIP_Label_585f1f62-8d2b-4457-869c-0a13c6549635_Owner">
    <vt:lpwstr>HGurcaglar@slb.com</vt:lpwstr>
  </property>
  <property fmtid="{D5CDD505-2E9C-101B-9397-08002B2CF9AE}" pid="5" name="MSIP_Label_585f1f62-8d2b-4457-869c-0a13c6549635_SetDate">
    <vt:lpwstr>2021-03-10T09:04:14.2646750Z</vt:lpwstr>
  </property>
  <property fmtid="{D5CDD505-2E9C-101B-9397-08002B2CF9AE}" pid="6" name="MSIP_Label_585f1f62-8d2b-4457-869c-0a13c6549635_Name">
    <vt:lpwstr>Private</vt:lpwstr>
  </property>
  <property fmtid="{D5CDD505-2E9C-101B-9397-08002B2CF9AE}" pid="7" name="MSIP_Label_585f1f62-8d2b-4457-869c-0a13c6549635_Application">
    <vt:lpwstr>Microsoft Azure Information Protection</vt:lpwstr>
  </property>
  <property fmtid="{D5CDD505-2E9C-101B-9397-08002B2CF9AE}" pid="8" name="MSIP_Label_585f1f62-8d2b-4457-869c-0a13c6549635_ActionId">
    <vt:lpwstr>70eb80dc-82ff-4bdc-a9bc-b2cee5859e6f</vt:lpwstr>
  </property>
  <property fmtid="{D5CDD505-2E9C-101B-9397-08002B2CF9AE}" pid="9" name="MSIP_Label_585f1f62-8d2b-4457-869c-0a13c6549635_Extended_MSFT_Method">
    <vt:lpwstr>Automatic</vt:lpwstr>
  </property>
  <property fmtid="{D5CDD505-2E9C-101B-9397-08002B2CF9AE}" pid="10" name="MSIP_Label_8bb759f6-5337-4dc5-b19b-e74b6da11f8f_Enabled">
    <vt:lpwstr>True</vt:lpwstr>
  </property>
  <property fmtid="{D5CDD505-2E9C-101B-9397-08002B2CF9AE}" pid="11" name="MSIP_Label_8bb759f6-5337-4dc5-b19b-e74b6da11f8f_SiteId">
    <vt:lpwstr>41ff26dc-250f-4b13-8981-739be8610c21</vt:lpwstr>
  </property>
  <property fmtid="{D5CDD505-2E9C-101B-9397-08002B2CF9AE}" pid="12" name="MSIP_Label_8bb759f6-5337-4dc5-b19b-e74b6da11f8f_Owner">
    <vt:lpwstr>HGurcaglar@slb.com</vt:lpwstr>
  </property>
  <property fmtid="{D5CDD505-2E9C-101B-9397-08002B2CF9AE}" pid="13" name="MSIP_Label_8bb759f6-5337-4dc5-b19b-e74b6da11f8f_SetDate">
    <vt:lpwstr>2021-03-10T09:04:14.2646750Z</vt:lpwstr>
  </property>
  <property fmtid="{D5CDD505-2E9C-101B-9397-08002B2CF9AE}" pid="14" name="MSIP_Label_8bb759f6-5337-4dc5-b19b-e74b6da11f8f_Name">
    <vt:lpwstr>Internal</vt:lpwstr>
  </property>
  <property fmtid="{D5CDD505-2E9C-101B-9397-08002B2CF9AE}" pid="15" name="MSIP_Label_8bb759f6-5337-4dc5-b19b-e74b6da11f8f_Application">
    <vt:lpwstr>Microsoft Azure Information Protection</vt:lpwstr>
  </property>
  <property fmtid="{D5CDD505-2E9C-101B-9397-08002B2CF9AE}" pid="16" name="MSIP_Label_8bb759f6-5337-4dc5-b19b-e74b6da11f8f_ActionId">
    <vt:lpwstr>70eb80dc-82ff-4bdc-a9bc-b2cee5859e6f</vt:lpwstr>
  </property>
  <property fmtid="{D5CDD505-2E9C-101B-9397-08002B2CF9AE}" pid="17" name="MSIP_Label_8bb759f6-5337-4dc5-b19b-e74b6da11f8f_Parent">
    <vt:lpwstr>585f1f62-8d2b-4457-869c-0a13c6549635</vt:lpwstr>
  </property>
  <property fmtid="{D5CDD505-2E9C-101B-9397-08002B2CF9AE}" pid="18" name="MSIP_Label_8bb759f6-5337-4dc5-b19b-e74b6da11f8f_Extended_MSFT_Method">
    <vt:lpwstr>Automatic</vt:lpwstr>
  </property>
  <property fmtid="{D5CDD505-2E9C-101B-9397-08002B2CF9AE}" pid="19" name="Sensitivity">
    <vt:lpwstr>Private Internal</vt:lpwstr>
  </property>
  <property fmtid="{D5CDD505-2E9C-101B-9397-08002B2CF9AE}" pid="20" name="ContentTypeId">
    <vt:lpwstr>0x0101002A666D8B2E001D4D83F13C125E43A104</vt:lpwstr>
  </property>
  <property fmtid="{D5CDD505-2E9C-101B-9397-08002B2CF9AE}" pid="21" name="bjDocumentLabelXML">
    <vt:lpwstr>&lt;?xml version="1.0" encoding="us-ascii"?&gt;&lt;sisl xmlns:xsd="http://www.w3.org/2001/XMLSchema" xmlns:xsi="http://www.w3.org/2001/XMLSchema-instance" sislVersion="0" policy="06b88be1-581b-4ca2-b20f-13331b601e41" origin="userSelected" xmlns="http://www.boldonj</vt:lpwstr>
  </property>
  <property fmtid="{D5CDD505-2E9C-101B-9397-08002B2CF9AE}" pid="22" name="bjDocumentLabelXML-0">
    <vt:lpwstr>ames.com/2008/01/sie/internal/label"&gt;&lt;element uid="id_classification_organizationspesific" value="" /&gt;&lt;/sisl&gt;</vt:lpwstr>
  </property>
  <property fmtid="{D5CDD505-2E9C-101B-9397-08002B2CF9AE}" pid="23" name="bjLabelRefreshRequired">
    <vt:lpwstr>FileClassifier</vt:lpwstr>
  </property>
</Properties>
</file>